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Z:\Projects\LAUS\2026\jan\"/>
    </mc:Choice>
  </mc:AlternateContent>
  <xr:revisionPtr revIDLastSave="0" documentId="8_{1538B6A2-2DE8-4A67-AC52-9CD863041387}" xr6:coauthVersionLast="47" xr6:coauthVersionMax="47" xr10:uidLastSave="{00000000-0000-0000-0000-000000000000}"/>
  <bookViews>
    <workbookView xWindow="62580" yWindow="3765" windowWidth="21600" windowHeight="11175" xr2:uid="{00000000-000D-0000-FFFF-FFFF00000000}"/>
  </bookViews>
  <sheets>
    <sheet name="LAUS File" sheetId="17" r:id="rId1"/>
    <sheet name="Towns" sheetId="16" r:id="rId2"/>
    <sheet name="New LMAs" sheetId="7" r:id="rId3"/>
    <sheet name="JAN" sheetId="18" r:id="rId4"/>
    <sheet name="FEB" sheetId="19" r:id="rId5"/>
    <sheet name="MAR" sheetId="42" r:id="rId6"/>
    <sheet name="APR" sheetId="41" r:id="rId7"/>
    <sheet name="MAY" sheetId="40" r:id="rId8"/>
    <sheet name="JUN" sheetId="39" r:id="rId9"/>
    <sheet name="JUL" sheetId="38" r:id="rId10"/>
    <sheet name="AUG" sheetId="37" r:id="rId11"/>
    <sheet name="SEP" sheetId="36" r:id="rId12"/>
    <sheet name="OCT" sheetId="35" r:id="rId13"/>
    <sheet name="NOV" sheetId="34" r:id="rId14"/>
    <sheet name="DEC" sheetId="33" r:id="rId15"/>
    <sheet name="ANN AVG" sheetId="43" r:id="rId16"/>
    <sheet name="Sheet1" sheetId="44" r:id="rId17"/>
  </sheets>
  <definedNames>
    <definedName name="_xlnm._FilterDatabase" localSheetId="0" hidden="1">'LAUS File'!$A$1:$Q$865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91" i="17" l="1"/>
  <c r="G891" i="17"/>
  <c r="H891" i="17"/>
  <c r="E913" i="17"/>
  <c r="E912" i="17"/>
  <c r="E911" i="17"/>
  <c r="F911" i="17"/>
  <c r="G911" i="17"/>
  <c r="H911" i="17"/>
  <c r="C48" i="7"/>
  <c r="C47" i="7"/>
  <c r="C46" i="7"/>
  <c r="C43" i="7"/>
  <c r="C42" i="7"/>
  <c r="C41" i="7"/>
  <c r="C38" i="7"/>
  <c r="C37" i="7"/>
  <c r="C36" i="7"/>
  <c r="C33" i="7"/>
  <c r="C32" i="7"/>
  <c r="C31" i="7"/>
  <c r="C28" i="7"/>
  <c r="C27" i="7"/>
  <c r="C26" i="7"/>
  <c r="C23" i="7"/>
  <c r="C22" i="7"/>
  <c r="C21" i="7"/>
  <c r="C18" i="7"/>
  <c r="C17" i="7"/>
  <c r="C16" i="7"/>
  <c r="C13" i="7"/>
  <c r="C12" i="7"/>
  <c r="C11" i="7"/>
  <c r="D11" i="7"/>
  <c r="E11" i="7"/>
  <c r="F11" i="7"/>
  <c r="F874" i="17" l="1"/>
  <c r="G874" i="17"/>
  <c r="H874" i="17"/>
  <c r="N884" i="17" l="1"/>
  <c r="O884" i="17"/>
  <c r="N891" i="17"/>
  <c r="N911" i="17" s="1"/>
  <c r="O891" i="17"/>
  <c r="O911" i="17" s="1"/>
  <c r="N892" i="17"/>
  <c r="N912" i="17" s="1"/>
  <c r="O892" i="17"/>
  <c r="O912" i="17" s="1"/>
  <c r="N893" i="17"/>
  <c r="N913" i="17" s="1"/>
  <c r="O893" i="17"/>
  <c r="O913" i="17" s="1"/>
  <c r="N894" i="17"/>
  <c r="N914" i="17" s="1"/>
  <c r="O894" i="17"/>
  <c r="O914" i="17" s="1"/>
  <c r="N901" i="17"/>
  <c r="O901" i="17"/>
  <c r="N902" i="17"/>
  <c r="O902" i="17"/>
  <c r="N903" i="17"/>
  <c r="O903" i="17"/>
  <c r="N904" i="17"/>
  <c r="O904" i="17"/>
  <c r="N906" i="17"/>
  <c r="N886" i="17" s="1"/>
  <c r="O906" i="17"/>
  <c r="O886" i="17" s="1"/>
  <c r="N907" i="17"/>
  <c r="N887" i="17" s="1"/>
  <c r="O907" i="17"/>
  <c r="O887" i="17" s="1"/>
  <c r="N908" i="17"/>
  <c r="N888" i="17" s="1"/>
  <c r="O908" i="17"/>
  <c r="O888" i="17" s="1"/>
  <c r="N909" i="17"/>
  <c r="N889" i="17" s="1"/>
  <c r="O909" i="17"/>
  <c r="O889" i="17" s="1"/>
  <c r="O874" i="17"/>
  <c r="O896" i="17" s="1"/>
  <c r="O875" i="17"/>
  <c r="O897" i="17" s="1"/>
  <c r="O876" i="17"/>
  <c r="O898" i="17" s="1"/>
  <c r="O877" i="17"/>
  <c r="O899" i="17" s="1"/>
  <c r="B138" i="19" l="1"/>
  <c r="C138" i="19"/>
  <c r="D138" i="19"/>
  <c r="E138" i="19"/>
  <c r="E138" i="43" l="1"/>
  <c r="D138" i="43"/>
  <c r="C138" i="43"/>
  <c r="B138" i="43"/>
  <c r="K133" i="43"/>
  <c r="J133" i="43"/>
  <c r="I133" i="43"/>
  <c r="H133" i="43"/>
  <c r="K132" i="43"/>
  <c r="J132" i="43"/>
  <c r="I132" i="43"/>
  <c r="H132" i="43"/>
  <c r="K131" i="43"/>
  <c r="J131" i="43"/>
  <c r="I131" i="43"/>
  <c r="H131" i="43"/>
  <c r="K130" i="43"/>
  <c r="J130" i="43"/>
  <c r="I130" i="43"/>
  <c r="H130" i="43"/>
  <c r="K129" i="43"/>
  <c r="J129" i="43"/>
  <c r="I129" i="43"/>
  <c r="H129" i="43"/>
  <c r="K128" i="43"/>
  <c r="J128" i="43"/>
  <c r="I128" i="43"/>
  <c r="H128" i="43"/>
  <c r="E128" i="43"/>
  <c r="D128" i="43"/>
  <c r="C128" i="43"/>
  <c r="B128" i="43"/>
  <c r="K127" i="43"/>
  <c r="J127" i="43"/>
  <c r="I127" i="43"/>
  <c r="H127" i="43"/>
  <c r="E127" i="43"/>
  <c r="D127" i="43"/>
  <c r="C127" i="43"/>
  <c r="B127" i="43"/>
  <c r="K126" i="43"/>
  <c r="J126" i="43"/>
  <c r="I126" i="43"/>
  <c r="H126" i="43"/>
  <c r="E126" i="43"/>
  <c r="D126" i="43"/>
  <c r="C126" i="43"/>
  <c r="B126" i="43"/>
  <c r="K125" i="43"/>
  <c r="J125" i="43"/>
  <c r="I125" i="43"/>
  <c r="H125" i="43"/>
  <c r="E125" i="43"/>
  <c r="D125" i="43"/>
  <c r="C125" i="43"/>
  <c r="B125" i="43"/>
  <c r="K124" i="43"/>
  <c r="J124" i="43"/>
  <c r="I124" i="43"/>
  <c r="H124" i="43"/>
  <c r="E124" i="43"/>
  <c r="D124" i="43"/>
  <c r="C124" i="43"/>
  <c r="B124" i="43"/>
  <c r="K123" i="43"/>
  <c r="J123" i="43"/>
  <c r="I123" i="43"/>
  <c r="H123" i="43"/>
  <c r="E123" i="43"/>
  <c r="D123" i="43"/>
  <c r="C123" i="43"/>
  <c r="B123" i="43"/>
  <c r="K122" i="43"/>
  <c r="J122" i="43"/>
  <c r="I122" i="43"/>
  <c r="H122" i="43"/>
  <c r="E122" i="43"/>
  <c r="D122" i="43"/>
  <c r="C122" i="43"/>
  <c r="B122" i="43"/>
  <c r="K121" i="43"/>
  <c r="J121" i="43"/>
  <c r="I121" i="43"/>
  <c r="H121" i="43"/>
  <c r="E121" i="43"/>
  <c r="D121" i="43"/>
  <c r="C121" i="43"/>
  <c r="B121" i="43"/>
  <c r="K120" i="43"/>
  <c r="J120" i="43"/>
  <c r="I120" i="43"/>
  <c r="H120" i="43"/>
  <c r="E120" i="43"/>
  <c r="D120" i="43"/>
  <c r="C120" i="43"/>
  <c r="B120" i="43"/>
  <c r="K119" i="43"/>
  <c r="J119" i="43"/>
  <c r="I119" i="43"/>
  <c r="H119" i="43"/>
  <c r="E119" i="43"/>
  <c r="D119" i="43"/>
  <c r="C119" i="43"/>
  <c r="B119" i="43"/>
  <c r="K118" i="43"/>
  <c r="J118" i="43"/>
  <c r="I118" i="43"/>
  <c r="H118" i="43"/>
  <c r="E118" i="43"/>
  <c r="D118" i="43"/>
  <c r="C118" i="43"/>
  <c r="B118" i="43"/>
  <c r="K117" i="43"/>
  <c r="J117" i="43"/>
  <c r="I117" i="43"/>
  <c r="H117" i="43"/>
  <c r="E117" i="43"/>
  <c r="D117" i="43"/>
  <c r="C117" i="43"/>
  <c r="B117" i="43"/>
  <c r="K116" i="43"/>
  <c r="J116" i="43"/>
  <c r="I116" i="43"/>
  <c r="H116" i="43"/>
  <c r="E116" i="43"/>
  <c r="D116" i="43"/>
  <c r="C116" i="43"/>
  <c r="B116" i="43"/>
  <c r="K115" i="43"/>
  <c r="J115" i="43"/>
  <c r="I115" i="43"/>
  <c r="H115" i="43"/>
  <c r="E115" i="43"/>
  <c r="D115" i="43"/>
  <c r="C115" i="43"/>
  <c r="B115" i="43"/>
  <c r="K114" i="43"/>
  <c r="J114" i="43"/>
  <c r="I114" i="43"/>
  <c r="H114" i="43"/>
  <c r="E114" i="43"/>
  <c r="D114" i="43"/>
  <c r="C114" i="43"/>
  <c r="B114" i="43"/>
  <c r="E113" i="43"/>
  <c r="D113" i="43"/>
  <c r="C113" i="43"/>
  <c r="B113" i="43"/>
  <c r="E112" i="43"/>
  <c r="D112" i="43"/>
  <c r="C112" i="43"/>
  <c r="B112" i="43"/>
  <c r="K110" i="43"/>
  <c r="J110" i="43"/>
  <c r="I110" i="43"/>
  <c r="H110" i="43"/>
  <c r="K109" i="43"/>
  <c r="J109" i="43"/>
  <c r="I109" i="43"/>
  <c r="H109" i="43"/>
  <c r="K108" i="43"/>
  <c r="J108" i="43"/>
  <c r="I108" i="43"/>
  <c r="H108" i="43"/>
  <c r="E108" i="43"/>
  <c r="D108" i="43"/>
  <c r="C108" i="43"/>
  <c r="B108" i="43"/>
  <c r="K107" i="43"/>
  <c r="J107" i="43"/>
  <c r="I107" i="43"/>
  <c r="H107" i="43"/>
  <c r="E107" i="43"/>
  <c r="D107" i="43"/>
  <c r="C107" i="43"/>
  <c r="B107" i="43"/>
  <c r="K106" i="43"/>
  <c r="J106" i="43"/>
  <c r="I106" i="43"/>
  <c r="H106" i="43"/>
  <c r="E106" i="43"/>
  <c r="D106" i="43"/>
  <c r="C106" i="43"/>
  <c r="B106" i="43"/>
  <c r="K105" i="43"/>
  <c r="J105" i="43"/>
  <c r="I105" i="43"/>
  <c r="H105" i="43"/>
  <c r="E105" i="43"/>
  <c r="D105" i="43"/>
  <c r="C105" i="43"/>
  <c r="B105" i="43"/>
  <c r="K104" i="43"/>
  <c r="J104" i="43"/>
  <c r="I104" i="43"/>
  <c r="H104" i="43"/>
  <c r="E104" i="43"/>
  <c r="D104" i="43"/>
  <c r="C104" i="43"/>
  <c r="B104" i="43"/>
  <c r="K103" i="43"/>
  <c r="J103" i="43"/>
  <c r="I103" i="43"/>
  <c r="H103" i="43"/>
  <c r="E103" i="43"/>
  <c r="D103" i="43"/>
  <c r="C103" i="43"/>
  <c r="B103" i="43"/>
  <c r="K102" i="43"/>
  <c r="J102" i="43"/>
  <c r="I102" i="43"/>
  <c r="H102" i="43"/>
  <c r="E102" i="43"/>
  <c r="D102" i="43"/>
  <c r="C102" i="43"/>
  <c r="B102" i="43"/>
  <c r="K101" i="43"/>
  <c r="J101" i="43"/>
  <c r="I101" i="43"/>
  <c r="H101" i="43"/>
  <c r="E101" i="43"/>
  <c r="D101" i="43"/>
  <c r="C101" i="43"/>
  <c r="B101" i="43"/>
  <c r="K100" i="43"/>
  <c r="J100" i="43"/>
  <c r="I100" i="43"/>
  <c r="H100" i="43"/>
  <c r="E100" i="43"/>
  <c r="D100" i="43"/>
  <c r="C100" i="43"/>
  <c r="B100" i="43"/>
  <c r="K99" i="43"/>
  <c r="J99" i="43"/>
  <c r="I99" i="43"/>
  <c r="H99" i="43"/>
  <c r="E99" i="43"/>
  <c r="D99" i="43"/>
  <c r="C99" i="43"/>
  <c r="B99" i="43"/>
  <c r="K98" i="43"/>
  <c r="J98" i="43"/>
  <c r="I98" i="43"/>
  <c r="H98" i="43"/>
  <c r="E98" i="43"/>
  <c r="D98" i="43"/>
  <c r="C98" i="43"/>
  <c r="B98" i="43"/>
  <c r="K97" i="43"/>
  <c r="J97" i="43"/>
  <c r="I97" i="43"/>
  <c r="H97" i="43"/>
  <c r="E97" i="43"/>
  <c r="D97" i="43"/>
  <c r="C97" i="43"/>
  <c r="B97" i="43"/>
  <c r="K96" i="43"/>
  <c r="J96" i="43"/>
  <c r="I96" i="43"/>
  <c r="H96" i="43"/>
  <c r="E96" i="43"/>
  <c r="D96" i="43"/>
  <c r="C96" i="43"/>
  <c r="B96" i="43"/>
  <c r="K95" i="43"/>
  <c r="J95" i="43"/>
  <c r="I95" i="43"/>
  <c r="H95" i="43"/>
  <c r="E95" i="43"/>
  <c r="D95" i="43"/>
  <c r="C95" i="43"/>
  <c r="B95" i="43"/>
  <c r="K94" i="43"/>
  <c r="J94" i="43"/>
  <c r="I94" i="43"/>
  <c r="H94" i="43"/>
  <c r="E94" i="43"/>
  <c r="D94" i="43"/>
  <c r="C94" i="43"/>
  <c r="B94" i="43"/>
  <c r="K93" i="43"/>
  <c r="J93" i="43"/>
  <c r="I93" i="43"/>
  <c r="H93" i="43"/>
  <c r="E93" i="43"/>
  <c r="D93" i="43"/>
  <c r="C93" i="43"/>
  <c r="B93" i="43"/>
  <c r="K92" i="43"/>
  <c r="J92" i="43"/>
  <c r="I92" i="43"/>
  <c r="H92" i="43"/>
  <c r="E92" i="43"/>
  <c r="D92" i="43"/>
  <c r="C92" i="43"/>
  <c r="B92" i="43"/>
  <c r="K91" i="43"/>
  <c r="J91" i="43"/>
  <c r="I91" i="43"/>
  <c r="H91" i="43"/>
  <c r="E91" i="43"/>
  <c r="D91" i="43"/>
  <c r="C91" i="43"/>
  <c r="B91" i="43"/>
  <c r="K90" i="43"/>
  <c r="J90" i="43"/>
  <c r="I90" i="43"/>
  <c r="H90" i="43"/>
  <c r="E90" i="43"/>
  <c r="D90" i="43"/>
  <c r="C90" i="43"/>
  <c r="B90" i="43"/>
  <c r="K89" i="43"/>
  <c r="J89" i="43"/>
  <c r="I89" i="43"/>
  <c r="H89" i="43"/>
  <c r="E89" i="43"/>
  <c r="D89" i="43"/>
  <c r="C89" i="43"/>
  <c r="B89" i="43"/>
  <c r="E67" i="43"/>
  <c r="D67" i="43"/>
  <c r="C67" i="43"/>
  <c r="B67" i="43"/>
  <c r="E66" i="43"/>
  <c r="D66" i="43"/>
  <c r="C66" i="43"/>
  <c r="B66" i="43"/>
  <c r="E65" i="43"/>
  <c r="D65" i="43"/>
  <c r="C65" i="43"/>
  <c r="B65" i="43"/>
  <c r="E64" i="43"/>
  <c r="D64" i="43"/>
  <c r="C64" i="43"/>
  <c r="B64" i="43"/>
  <c r="K63" i="43"/>
  <c r="J63" i="43"/>
  <c r="I63" i="43"/>
  <c r="H63" i="43"/>
  <c r="E63" i="43"/>
  <c r="D63" i="43"/>
  <c r="C63" i="43"/>
  <c r="B63" i="43"/>
  <c r="K62" i="43"/>
  <c r="J62" i="43"/>
  <c r="I62" i="43"/>
  <c r="H62" i="43"/>
  <c r="E62" i="43"/>
  <c r="D62" i="43"/>
  <c r="C62" i="43"/>
  <c r="B62" i="43"/>
  <c r="K61" i="43"/>
  <c r="J61" i="43"/>
  <c r="I61" i="43"/>
  <c r="H61" i="43"/>
  <c r="E61" i="43"/>
  <c r="D61" i="43"/>
  <c r="C61" i="43"/>
  <c r="B61" i="43"/>
  <c r="K60" i="43"/>
  <c r="J60" i="43"/>
  <c r="I60" i="43"/>
  <c r="H60" i="43"/>
  <c r="E60" i="43"/>
  <c r="D60" i="43"/>
  <c r="C60" i="43"/>
  <c r="B60" i="43"/>
  <c r="K59" i="43"/>
  <c r="J59" i="43"/>
  <c r="I59" i="43"/>
  <c r="H59" i="43"/>
  <c r="E59" i="43"/>
  <c r="D59" i="43"/>
  <c r="C59" i="43"/>
  <c r="B59" i="43"/>
  <c r="K58" i="43"/>
  <c r="J58" i="43"/>
  <c r="I58" i="43"/>
  <c r="H58" i="43"/>
  <c r="E58" i="43"/>
  <c r="D58" i="43"/>
  <c r="C58" i="43"/>
  <c r="B58" i="43"/>
  <c r="K57" i="43"/>
  <c r="J57" i="43"/>
  <c r="I57" i="43"/>
  <c r="H57" i="43"/>
  <c r="E57" i="43"/>
  <c r="D57" i="43"/>
  <c r="C57" i="43"/>
  <c r="B57" i="43"/>
  <c r="K56" i="43"/>
  <c r="J56" i="43"/>
  <c r="I56" i="43"/>
  <c r="H56" i="43"/>
  <c r="E56" i="43"/>
  <c r="D56" i="43"/>
  <c r="C56" i="43"/>
  <c r="B56" i="43"/>
  <c r="K55" i="43"/>
  <c r="J55" i="43"/>
  <c r="I55" i="43"/>
  <c r="H55" i="43"/>
  <c r="E55" i="43"/>
  <c r="D55" i="43"/>
  <c r="C55" i="43"/>
  <c r="B55" i="43"/>
  <c r="K54" i="43"/>
  <c r="J54" i="43"/>
  <c r="I54" i="43"/>
  <c r="H54" i="43"/>
  <c r="E54" i="43"/>
  <c r="D54" i="43"/>
  <c r="C54" i="43"/>
  <c r="B54" i="43"/>
  <c r="K53" i="43"/>
  <c r="J53" i="43"/>
  <c r="I53" i="43"/>
  <c r="H53" i="43"/>
  <c r="E53" i="43"/>
  <c r="D53" i="43"/>
  <c r="C53" i="43"/>
  <c r="B53" i="43"/>
  <c r="K52" i="43"/>
  <c r="J52" i="43"/>
  <c r="I52" i="43"/>
  <c r="H52" i="43"/>
  <c r="E52" i="43"/>
  <c r="D52" i="43"/>
  <c r="C52" i="43"/>
  <c r="B52" i="43"/>
  <c r="K51" i="43"/>
  <c r="J51" i="43"/>
  <c r="I51" i="43"/>
  <c r="H51" i="43"/>
  <c r="E51" i="43"/>
  <c r="D51" i="43"/>
  <c r="C51" i="43"/>
  <c r="B51" i="43"/>
  <c r="K50" i="43"/>
  <c r="J50" i="43"/>
  <c r="I50" i="43"/>
  <c r="H50" i="43"/>
  <c r="E50" i="43"/>
  <c r="D50" i="43"/>
  <c r="C50" i="43"/>
  <c r="B50" i="43"/>
  <c r="K49" i="43"/>
  <c r="J49" i="43"/>
  <c r="I49" i="43"/>
  <c r="H49" i="43"/>
  <c r="E49" i="43"/>
  <c r="D49" i="43"/>
  <c r="C49" i="43"/>
  <c r="B49" i="43"/>
  <c r="K48" i="43"/>
  <c r="J48" i="43"/>
  <c r="I48" i="43"/>
  <c r="H48" i="43"/>
  <c r="E48" i="43"/>
  <c r="D48" i="43"/>
  <c r="C48" i="43"/>
  <c r="B48" i="43"/>
  <c r="E47" i="43"/>
  <c r="D47" i="43"/>
  <c r="C47" i="43"/>
  <c r="B47" i="43"/>
  <c r="E46" i="43"/>
  <c r="D46" i="43"/>
  <c r="C46" i="43"/>
  <c r="B46" i="43"/>
  <c r="E45" i="43"/>
  <c r="D45" i="43"/>
  <c r="C45" i="43"/>
  <c r="B45" i="43"/>
  <c r="K44" i="43"/>
  <c r="J44" i="43"/>
  <c r="I44" i="43"/>
  <c r="H44" i="43"/>
  <c r="E44" i="43"/>
  <c r="D44" i="43"/>
  <c r="C44" i="43"/>
  <c r="B44" i="43"/>
  <c r="K43" i="43"/>
  <c r="J43" i="43"/>
  <c r="I43" i="43"/>
  <c r="H43" i="43"/>
  <c r="E43" i="43"/>
  <c r="D43" i="43"/>
  <c r="C43" i="43"/>
  <c r="B43" i="43"/>
  <c r="K42" i="43"/>
  <c r="J42" i="43"/>
  <c r="I42" i="43"/>
  <c r="H42" i="43"/>
  <c r="E42" i="43"/>
  <c r="D42" i="43"/>
  <c r="C42" i="43"/>
  <c r="B42" i="43"/>
  <c r="K41" i="43"/>
  <c r="J41" i="43"/>
  <c r="I41" i="43"/>
  <c r="H41" i="43"/>
  <c r="K40" i="43"/>
  <c r="J40" i="43"/>
  <c r="I40" i="43"/>
  <c r="H40" i="43"/>
  <c r="K39" i="43"/>
  <c r="J39" i="43"/>
  <c r="I39" i="43"/>
  <c r="H39" i="43"/>
  <c r="K38" i="43"/>
  <c r="J38" i="43"/>
  <c r="I38" i="43"/>
  <c r="H38" i="43"/>
  <c r="E38" i="43"/>
  <c r="D38" i="43"/>
  <c r="C38" i="43"/>
  <c r="B38" i="43"/>
  <c r="K37" i="43"/>
  <c r="J37" i="43"/>
  <c r="I37" i="43"/>
  <c r="H37" i="43"/>
  <c r="E37" i="43"/>
  <c r="D37" i="43"/>
  <c r="C37" i="43"/>
  <c r="B37" i="43"/>
  <c r="K36" i="43"/>
  <c r="J36" i="43"/>
  <c r="I36" i="43"/>
  <c r="H36" i="43"/>
  <c r="E36" i="43"/>
  <c r="D36" i="43"/>
  <c r="C36" i="43"/>
  <c r="B36" i="43"/>
  <c r="K35" i="43"/>
  <c r="J35" i="43"/>
  <c r="I35" i="43"/>
  <c r="H35" i="43"/>
  <c r="E35" i="43"/>
  <c r="D35" i="43"/>
  <c r="C35" i="43"/>
  <c r="B35" i="43"/>
  <c r="K34" i="43"/>
  <c r="J34" i="43"/>
  <c r="I34" i="43"/>
  <c r="H34" i="43"/>
  <c r="E34" i="43"/>
  <c r="D34" i="43"/>
  <c r="C34" i="43"/>
  <c r="B34" i="43"/>
  <c r="K33" i="43"/>
  <c r="J33" i="43"/>
  <c r="I33" i="43"/>
  <c r="H33" i="43"/>
  <c r="E33" i="43"/>
  <c r="D33" i="43"/>
  <c r="C33" i="43"/>
  <c r="B33" i="43"/>
  <c r="K32" i="43"/>
  <c r="J32" i="43"/>
  <c r="I32" i="43"/>
  <c r="H32" i="43"/>
  <c r="E32" i="43"/>
  <c r="D32" i="43"/>
  <c r="C32" i="43"/>
  <c r="B32" i="43"/>
  <c r="K31" i="43"/>
  <c r="J31" i="43"/>
  <c r="I31" i="43"/>
  <c r="H31" i="43"/>
  <c r="E31" i="43"/>
  <c r="D31" i="43"/>
  <c r="C31" i="43"/>
  <c r="B31" i="43"/>
  <c r="K30" i="43"/>
  <c r="J30" i="43"/>
  <c r="I30" i="43"/>
  <c r="H30" i="43"/>
  <c r="E30" i="43"/>
  <c r="D30" i="43"/>
  <c r="C30" i="43"/>
  <c r="B30" i="43"/>
  <c r="K29" i="43"/>
  <c r="J29" i="43"/>
  <c r="I29" i="43"/>
  <c r="H29" i="43"/>
  <c r="E29" i="43"/>
  <c r="D29" i="43"/>
  <c r="C29" i="43"/>
  <c r="B29" i="43"/>
  <c r="K28" i="43"/>
  <c r="J28" i="43"/>
  <c r="I28" i="43"/>
  <c r="H28" i="43"/>
  <c r="E28" i="43"/>
  <c r="D28" i="43"/>
  <c r="C28" i="43"/>
  <c r="B28" i="43"/>
  <c r="K27" i="43"/>
  <c r="J27" i="43"/>
  <c r="I27" i="43"/>
  <c r="H27" i="43"/>
  <c r="E27" i="43"/>
  <c r="D27" i="43"/>
  <c r="C27" i="43"/>
  <c r="B27" i="43"/>
  <c r="K26" i="43"/>
  <c r="J26" i="43"/>
  <c r="I26" i="43"/>
  <c r="H26" i="43"/>
  <c r="E26" i="43"/>
  <c r="D26" i="43"/>
  <c r="C26" i="43"/>
  <c r="B26" i="43"/>
  <c r="K25" i="43"/>
  <c r="J25" i="43"/>
  <c r="I25" i="43"/>
  <c r="H25" i="43"/>
  <c r="E25" i="43"/>
  <c r="D25" i="43"/>
  <c r="C25" i="43"/>
  <c r="B25" i="43"/>
  <c r="K24" i="43"/>
  <c r="J24" i="43"/>
  <c r="I24" i="43"/>
  <c r="H24" i="43"/>
  <c r="E24" i="43"/>
  <c r="D24" i="43"/>
  <c r="C24" i="43"/>
  <c r="B24" i="43"/>
  <c r="K23" i="43"/>
  <c r="J23" i="43"/>
  <c r="I23" i="43"/>
  <c r="H23" i="43"/>
  <c r="E23" i="43"/>
  <c r="D23" i="43"/>
  <c r="C23" i="43"/>
  <c r="B23" i="43"/>
  <c r="K22" i="43"/>
  <c r="J22" i="43"/>
  <c r="I22" i="43"/>
  <c r="H22" i="43"/>
  <c r="E22" i="43"/>
  <c r="D22" i="43"/>
  <c r="C22" i="43"/>
  <c r="B22" i="43"/>
  <c r="K21" i="43"/>
  <c r="J21" i="43"/>
  <c r="I21" i="43"/>
  <c r="H21" i="43"/>
  <c r="E21" i="43"/>
  <c r="D21" i="43"/>
  <c r="C21" i="43"/>
  <c r="B21" i="43"/>
  <c r="K20" i="43"/>
  <c r="J20" i="43"/>
  <c r="I20" i="43"/>
  <c r="H20" i="43"/>
  <c r="E20" i="43"/>
  <c r="D20" i="43"/>
  <c r="C20" i="43"/>
  <c r="B20" i="43"/>
  <c r="K19" i="43"/>
  <c r="J19" i="43"/>
  <c r="I19" i="43"/>
  <c r="H19" i="43"/>
  <c r="E19" i="43"/>
  <c r="D19" i="43"/>
  <c r="C19" i="43"/>
  <c r="B19" i="43"/>
  <c r="K18" i="43"/>
  <c r="J18" i="43"/>
  <c r="I18" i="43"/>
  <c r="H18" i="43"/>
  <c r="E18" i="43"/>
  <c r="D18" i="43"/>
  <c r="C18" i="43"/>
  <c r="B18" i="43"/>
  <c r="K17" i="43"/>
  <c r="J17" i="43"/>
  <c r="I17" i="43"/>
  <c r="H17" i="43"/>
  <c r="E17" i="43"/>
  <c r="D17" i="43"/>
  <c r="C17" i="43"/>
  <c r="B17" i="43"/>
  <c r="K16" i="43"/>
  <c r="J16" i="43"/>
  <c r="I16" i="43"/>
  <c r="H16" i="43"/>
  <c r="E16" i="43"/>
  <c r="D16" i="43"/>
  <c r="C16" i="43"/>
  <c r="B16" i="43"/>
  <c r="K15" i="43"/>
  <c r="J15" i="43"/>
  <c r="I15" i="43"/>
  <c r="H15" i="43"/>
  <c r="E15" i="43"/>
  <c r="D15" i="43"/>
  <c r="C15" i="43"/>
  <c r="B15" i="43"/>
  <c r="E14" i="43"/>
  <c r="D14" i="43"/>
  <c r="C14" i="43"/>
  <c r="B14" i="43"/>
  <c r="E138" i="33"/>
  <c r="D138" i="33"/>
  <c r="C138" i="33"/>
  <c r="B138" i="33"/>
  <c r="K133" i="33"/>
  <c r="J133" i="33"/>
  <c r="I133" i="33"/>
  <c r="H133" i="33"/>
  <c r="K132" i="33"/>
  <c r="J132" i="33"/>
  <c r="I132" i="33"/>
  <c r="H132" i="33"/>
  <c r="K131" i="33"/>
  <c r="J131" i="33"/>
  <c r="I131" i="33"/>
  <c r="H131" i="33"/>
  <c r="K130" i="33"/>
  <c r="J130" i="33"/>
  <c r="I130" i="33"/>
  <c r="H130" i="33"/>
  <c r="K129" i="33"/>
  <c r="J129" i="33"/>
  <c r="I129" i="33"/>
  <c r="H129" i="33"/>
  <c r="K128" i="33"/>
  <c r="J128" i="33"/>
  <c r="I128" i="33"/>
  <c r="H128" i="33"/>
  <c r="E128" i="33"/>
  <c r="D128" i="33"/>
  <c r="C128" i="33"/>
  <c r="B128" i="33"/>
  <c r="K127" i="33"/>
  <c r="J127" i="33"/>
  <c r="I127" i="33"/>
  <c r="H127" i="33"/>
  <c r="E127" i="33"/>
  <c r="D127" i="33"/>
  <c r="C127" i="33"/>
  <c r="B127" i="33"/>
  <c r="K126" i="33"/>
  <c r="J126" i="33"/>
  <c r="I126" i="33"/>
  <c r="H126" i="33"/>
  <c r="E126" i="33"/>
  <c r="D126" i="33"/>
  <c r="C126" i="33"/>
  <c r="B126" i="33"/>
  <c r="K125" i="33"/>
  <c r="J125" i="33"/>
  <c r="I125" i="33"/>
  <c r="H125" i="33"/>
  <c r="E125" i="33"/>
  <c r="D125" i="33"/>
  <c r="C125" i="33"/>
  <c r="B125" i="33"/>
  <c r="K124" i="33"/>
  <c r="J124" i="33"/>
  <c r="I124" i="33"/>
  <c r="H124" i="33"/>
  <c r="E124" i="33"/>
  <c r="D124" i="33"/>
  <c r="C124" i="33"/>
  <c r="B124" i="33"/>
  <c r="K123" i="33"/>
  <c r="J123" i="33"/>
  <c r="I123" i="33"/>
  <c r="H123" i="33"/>
  <c r="E123" i="33"/>
  <c r="D123" i="33"/>
  <c r="C123" i="33"/>
  <c r="B123" i="33"/>
  <c r="K122" i="33"/>
  <c r="J122" i="33"/>
  <c r="I122" i="33"/>
  <c r="H122" i="33"/>
  <c r="E122" i="33"/>
  <c r="D122" i="33"/>
  <c r="C122" i="33"/>
  <c r="B122" i="33"/>
  <c r="K121" i="33"/>
  <c r="J121" i="33"/>
  <c r="I121" i="33"/>
  <c r="H121" i="33"/>
  <c r="E121" i="33"/>
  <c r="D121" i="33"/>
  <c r="C121" i="33"/>
  <c r="B121" i="33"/>
  <c r="K120" i="33"/>
  <c r="J120" i="33"/>
  <c r="I120" i="33"/>
  <c r="H120" i="33"/>
  <c r="E120" i="33"/>
  <c r="D120" i="33"/>
  <c r="C120" i="33"/>
  <c r="B120" i="33"/>
  <c r="K119" i="33"/>
  <c r="J119" i="33"/>
  <c r="I119" i="33"/>
  <c r="H119" i="33"/>
  <c r="E119" i="33"/>
  <c r="D119" i="33"/>
  <c r="C119" i="33"/>
  <c r="B119" i="33"/>
  <c r="K118" i="33"/>
  <c r="J118" i="33"/>
  <c r="I118" i="33"/>
  <c r="H118" i="33"/>
  <c r="E118" i="33"/>
  <c r="D118" i="33"/>
  <c r="C118" i="33"/>
  <c r="B118" i="33"/>
  <c r="K117" i="33"/>
  <c r="J117" i="33"/>
  <c r="I117" i="33"/>
  <c r="H117" i="33"/>
  <c r="E117" i="33"/>
  <c r="D117" i="33"/>
  <c r="C117" i="33"/>
  <c r="B117" i="33"/>
  <c r="K116" i="33"/>
  <c r="J116" i="33"/>
  <c r="I116" i="33"/>
  <c r="H116" i="33"/>
  <c r="E116" i="33"/>
  <c r="D116" i="33"/>
  <c r="C116" i="33"/>
  <c r="B116" i="33"/>
  <c r="K115" i="33"/>
  <c r="J115" i="33"/>
  <c r="I115" i="33"/>
  <c r="H115" i="33"/>
  <c r="E115" i="33"/>
  <c r="D115" i="33"/>
  <c r="C115" i="33"/>
  <c r="B115" i="33"/>
  <c r="K114" i="33"/>
  <c r="J114" i="33"/>
  <c r="I114" i="33"/>
  <c r="H114" i="33"/>
  <c r="E114" i="33"/>
  <c r="D114" i="33"/>
  <c r="C114" i="33"/>
  <c r="B114" i="33"/>
  <c r="E113" i="33"/>
  <c r="D113" i="33"/>
  <c r="C113" i="33"/>
  <c r="B113" i="33"/>
  <c r="E112" i="33"/>
  <c r="D112" i="33"/>
  <c r="C112" i="33"/>
  <c r="B112" i="33"/>
  <c r="K110" i="33"/>
  <c r="J110" i="33"/>
  <c r="I110" i="33"/>
  <c r="H110" i="33"/>
  <c r="K109" i="33"/>
  <c r="J109" i="33"/>
  <c r="I109" i="33"/>
  <c r="H109" i="33"/>
  <c r="K108" i="33"/>
  <c r="J108" i="33"/>
  <c r="I108" i="33"/>
  <c r="H108" i="33"/>
  <c r="E108" i="33"/>
  <c r="D108" i="33"/>
  <c r="C108" i="33"/>
  <c r="B108" i="33"/>
  <c r="K107" i="33"/>
  <c r="J107" i="33"/>
  <c r="I107" i="33"/>
  <c r="H107" i="33"/>
  <c r="E107" i="33"/>
  <c r="D107" i="33"/>
  <c r="C107" i="33"/>
  <c r="B107" i="33"/>
  <c r="K106" i="33"/>
  <c r="J106" i="33"/>
  <c r="I106" i="33"/>
  <c r="H106" i="33"/>
  <c r="E106" i="33"/>
  <c r="D106" i="33"/>
  <c r="C106" i="33"/>
  <c r="B106" i="33"/>
  <c r="K105" i="33"/>
  <c r="J105" i="33"/>
  <c r="I105" i="33"/>
  <c r="H105" i="33"/>
  <c r="E105" i="33"/>
  <c r="D105" i="33"/>
  <c r="C105" i="33"/>
  <c r="B105" i="33"/>
  <c r="K104" i="33"/>
  <c r="J104" i="33"/>
  <c r="I104" i="33"/>
  <c r="H104" i="33"/>
  <c r="E104" i="33"/>
  <c r="D104" i="33"/>
  <c r="C104" i="33"/>
  <c r="B104" i="33"/>
  <c r="K103" i="33"/>
  <c r="J103" i="33"/>
  <c r="I103" i="33"/>
  <c r="H103" i="33"/>
  <c r="E103" i="33"/>
  <c r="D103" i="33"/>
  <c r="C103" i="33"/>
  <c r="B103" i="33"/>
  <c r="K102" i="33"/>
  <c r="J102" i="33"/>
  <c r="I102" i="33"/>
  <c r="H102" i="33"/>
  <c r="E102" i="33"/>
  <c r="D102" i="33"/>
  <c r="C102" i="33"/>
  <c r="B102" i="33"/>
  <c r="K101" i="33"/>
  <c r="J101" i="33"/>
  <c r="I101" i="33"/>
  <c r="H101" i="33"/>
  <c r="E101" i="33"/>
  <c r="D101" i="33"/>
  <c r="C101" i="33"/>
  <c r="B101" i="33"/>
  <c r="K100" i="33"/>
  <c r="J100" i="33"/>
  <c r="I100" i="33"/>
  <c r="H100" i="33"/>
  <c r="E100" i="33"/>
  <c r="D100" i="33"/>
  <c r="C100" i="33"/>
  <c r="B100" i="33"/>
  <c r="K99" i="33"/>
  <c r="J99" i="33"/>
  <c r="I99" i="33"/>
  <c r="H99" i="33"/>
  <c r="E99" i="33"/>
  <c r="D99" i="33"/>
  <c r="C99" i="33"/>
  <c r="B99" i="33"/>
  <c r="K98" i="33"/>
  <c r="J98" i="33"/>
  <c r="I98" i="33"/>
  <c r="H98" i="33"/>
  <c r="E98" i="33"/>
  <c r="D98" i="33"/>
  <c r="C98" i="33"/>
  <c r="B98" i="33"/>
  <c r="K97" i="33"/>
  <c r="J97" i="33"/>
  <c r="I97" i="33"/>
  <c r="H97" i="33"/>
  <c r="E97" i="33"/>
  <c r="D97" i="33"/>
  <c r="C97" i="33"/>
  <c r="B97" i="33"/>
  <c r="K96" i="33"/>
  <c r="J96" i="33"/>
  <c r="I96" i="33"/>
  <c r="H96" i="33"/>
  <c r="E96" i="33"/>
  <c r="D96" i="33"/>
  <c r="C96" i="33"/>
  <c r="B96" i="33"/>
  <c r="K95" i="33"/>
  <c r="J95" i="33"/>
  <c r="I95" i="33"/>
  <c r="H95" i="33"/>
  <c r="E95" i="33"/>
  <c r="D95" i="33"/>
  <c r="C95" i="33"/>
  <c r="B95" i="33"/>
  <c r="K94" i="33"/>
  <c r="J94" i="33"/>
  <c r="I94" i="33"/>
  <c r="H94" i="33"/>
  <c r="E94" i="33"/>
  <c r="D94" i="33"/>
  <c r="C94" i="33"/>
  <c r="B94" i="33"/>
  <c r="K93" i="33"/>
  <c r="J93" i="33"/>
  <c r="I93" i="33"/>
  <c r="H93" i="33"/>
  <c r="E93" i="33"/>
  <c r="D93" i="33"/>
  <c r="C93" i="33"/>
  <c r="B93" i="33"/>
  <c r="K92" i="33"/>
  <c r="J92" i="33"/>
  <c r="I92" i="33"/>
  <c r="H92" i="33"/>
  <c r="E92" i="33"/>
  <c r="D92" i="33"/>
  <c r="C92" i="33"/>
  <c r="B92" i="33"/>
  <c r="K91" i="33"/>
  <c r="J91" i="33"/>
  <c r="I91" i="33"/>
  <c r="H91" i="33"/>
  <c r="E91" i="33"/>
  <c r="D91" i="33"/>
  <c r="C91" i="33"/>
  <c r="B91" i="33"/>
  <c r="K90" i="33"/>
  <c r="J90" i="33"/>
  <c r="I90" i="33"/>
  <c r="H90" i="33"/>
  <c r="E90" i="33"/>
  <c r="D90" i="33"/>
  <c r="C90" i="33"/>
  <c r="B90" i="33"/>
  <c r="K89" i="33"/>
  <c r="J89" i="33"/>
  <c r="I89" i="33"/>
  <c r="H89" i="33"/>
  <c r="E89" i="33"/>
  <c r="D89" i="33"/>
  <c r="C89" i="33"/>
  <c r="B89" i="33"/>
  <c r="E67" i="33"/>
  <c r="D67" i="33"/>
  <c r="C67" i="33"/>
  <c r="B67" i="33"/>
  <c r="E66" i="33"/>
  <c r="D66" i="33"/>
  <c r="C66" i="33"/>
  <c r="B66" i="33"/>
  <c r="E65" i="33"/>
  <c r="D65" i="33"/>
  <c r="C65" i="33"/>
  <c r="B65" i="33"/>
  <c r="E64" i="33"/>
  <c r="D64" i="33"/>
  <c r="C64" i="33"/>
  <c r="B64" i="33"/>
  <c r="K63" i="33"/>
  <c r="J63" i="33"/>
  <c r="I63" i="33"/>
  <c r="H63" i="33"/>
  <c r="E63" i="33"/>
  <c r="D63" i="33"/>
  <c r="C63" i="33"/>
  <c r="B63" i="33"/>
  <c r="K62" i="33"/>
  <c r="J62" i="33"/>
  <c r="I62" i="33"/>
  <c r="H62" i="33"/>
  <c r="E62" i="33"/>
  <c r="D62" i="33"/>
  <c r="C62" i="33"/>
  <c r="B62" i="33"/>
  <c r="K61" i="33"/>
  <c r="J61" i="33"/>
  <c r="I61" i="33"/>
  <c r="H61" i="33"/>
  <c r="E61" i="33"/>
  <c r="D61" i="33"/>
  <c r="C61" i="33"/>
  <c r="B61" i="33"/>
  <c r="K60" i="33"/>
  <c r="J60" i="33"/>
  <c r="I60" i="33"/>
  <c r="H60" i="33"/>
  <c r="E60" i="33"/>
  <c r="D60" i="33"/>
  <c r="C60" i="33"/>
  <c r="B60" i="33"/>
  <c r="K59" i="33"/>
  <c r="J59" i="33"/>
  <c r="I59" i="33"/>
  <c r="H59" i="33"/>
  <c r="E59" i="33"/>
  <c r="D59" i="33"/>
  <c r="C59" i="33"/>
  <c r="B59" i="33"/>
  <c r="K58" i="33"/>
  <c r="J58" i="33"/>
  <c r="I58" i="33"/>
  <c r="H58" i="33"/>
  <c r="E58" i="33"/>
  <c r="D58" i="33"/>
  <c r="C58" i="33"/>
  <c r="B58" i="33"/>
  <c r="K57" i="33"/>
  <c r="J57" i="33"/>
  <c r="I57" i="33"/>
  <c r="H57" i="33"/>
  <c r="E57" i="33"/>
  <c r="D57" i="33"/>
  <c r="C57" i="33"/>
  <c r="B57" i="33"/>
  <c r="K56" i="33"/>
  <c r="J56" i="33"/>
  <c r="I56" i="33"/>
  <c r="H56" i="33"/>
  <c r="E56" i="33"/>
  <c r="D56" i="33"/>
  <c r="C56" i="33"/>
  <c r="B56" i="33"/>
  <c r="K55" i="33"/>
  <c r="J55" i="33"/>
  <c r="I55" i="33"/>
  <c r="H55" i="33"/>
  <c r="E55" i="33"/>
  <c r="D55" i="33"/>
  <c r="C55" i="33"/>
  <c r="B55" i="33"/>
  <c r="K54" i="33"/>
  <c r="J54" i="33"/>
  <c r="I54" i="33"/>
  <c r="H54" i="33"/>
  <c r="E54" i="33"/>
  <c r="D54" i="33"/>
  <c r="C54" i="33"/>
  <c r="B54" i="33"/>
  <c r="K53" i="33"/>
  <c r="J53" i="33"/>
  <c r="I53" i="33"/>
  <c r="H53" i="33"/>
  <c r="E53" i="33"/>
  <c r="D53" i="33"/>
  <c r="C53" i="33"/>
  <c r="B53" i="33"/>
  <c r="K52" i="33"/>
  <c r="J52" i="33"/>
  <c r="I52" i="33"/>
  <c r="H52" i="33"/>
  <c r="E52" i="33"/>
  <c r="D52" i="33"/>
  <c r="C52" i="33"/>
  <c r="B52" i="33"/>
  <c r="K51" i="33"/>
  <c r="J51" i="33"/>
  <c r="I51" i="33"/>
  <c r="H51" i="33"/>
  <c r="E51" i="33"/>
  <c r="D51" i="33"/>
  <c r="C51" i="33"/>
  <c r="B51" i="33"/>
  <c r="K50" i="33"/>
  <c r="J50" i="33"/>
  <c r="I50" i="33"/>
  <c r="H50" i="33"/>
  <c r="E50" i="33"/>
  <c r="D50" i="33"/>
  <c r="C50" i="33"/>
  <c r="B50" i="33"/>
  <c r="K49" i="33"/>
  <c r="J49" i="33"/>
  <c r="I49" i="33"/>
  <c r="H49" i="33"/>
  <c r="E49" i="33"/>
  <c r="D49" i="33"/>
  <c r="C49" i="33"/>
  <c r="B49" i="33"/>
  <c r="K48" i="33"/>
  <c r="J48" i="33"/>
  <c r="I48" i="33"/>
  <c r="H48" i="33"/>
  <c r="E48" i="33"/>
  <c r="D48" i="33"/>
  <c r="C48" i="33"/>
  <c r="B48" i="33"/>
  <c r="E47" i="33"/>
  <c r="D47" i="33"/>
  <c r="C47" i="33"/>
  <c r="B47" i="33"/>
  <c r="E46" i="33"/>
  <c r="D46" i="33"/>
  <c r="C46" i="33"/>
  <c r="B46" i="33"/>
  <c r="E45" i="33"/>
  <c r="D45" i="33"/>
  <c r="C45" i="33"/>
  <c r="B45" i="33"/>
  <c r="K44" i="33"/>
  <c r="J44" i="33"/>
  <c r="I44" i="33"/>
  <c r="H44" i="33"/>
  <c r="E44" i="33"/>
  <c r="D44" i="33"/>
  <c r="C44" i="33"/>
  <c r="B44" i="33"/>
  <c r="K43" i="33"/>
  <c r="J43" i="33"/>
  <c r="I43" i="33"/>
  <c r="H43" i="33"/>
  <c r="E43" i="33"/>
  <c r="D43" i="33"/>
  <c r="C43" i="33"/>
  <c r="B43" i="33"/>
  <c r="K42" i="33"/>
  <c r="J42" i="33"/>
  <c r="I42" i="33"/>
  <c r="H42" i="33"/>
  <c r="E42" i="33"/>
  <c r="D42" i="33"/>
  <c r="C42" i="33"/>
  <c r="B42" i="33"/>
  <c r="K41" i="33"/>
  <c r="J41" i="33"/>
  <c r="I41" i="33"/>
  <c r="H41" i="33"/>
  <c r="K40" i="33"/>
  <c r="J40" i="33"/>
  <c r="I40" i="33"/>
  <c r="H40" i="33"/>
  <c r="K39" i="33"/>
  <c r="J39" i="33"/>
  <c r="I39" i="33"/>
  <c r="H39" i="33"/>
  <c r="K38" i="33"/>
  <c r="J38" i="33"/>
  <c r="I38" i="33"/>
  <c r="H38" i="33"/>
  <c r="E38" i="33"/>
  <c r="D38" i="33"/>
  <c r="C38" i="33"/>
  <c r="B38" i="33"/>
  <c r="K37" i="33"/>
  <c r="J37" i="33"/>
  <c r="I37" i="33"/>
  <c r="H37" i="33"/>
  <c r="E37" i="33"/>
  <c r="D37" i="33"/>
  <c r="C37" i="33"/>
  <c r="B37" i="33"/>
  <c r="K36" i="33"/>
  <c r="J36" i="33"/>
  <c r="I36" i="33"/>
  <c r="H36" i="33"/>
  <c r="E36" i="33"/>
  <c r="D36" i="33"/>
  <c r="C36" i="33"/>
  <c r="B36" i="33"/>
  <c r="K35" i="33"/>
  <c r="J35" i="33"/>
  <c r="I35" i="33"/>
  <c r="H35" i="33"/>
  <c r="E35" i="33"/>
  <c r="D35" i="33"/>
  <c r="C35" i="33"/>
  <c r="B35" i="33"/>
  <c r="K34" i="33"/>
  <c r="J34" i="33"/>
  <c r="I34" i="33"/>
  <c r="H34" i="33"/>
  <c r="E34" i="33"/>
  <c r="D34" i="33"/>
  <c r="C34" i="33"/>
  <c r="B34" i="33"/>
  <c r="K33" i="33"/>
  <c r="J33" i="33"/>
  <c r="I33" i="33"/>
  <c r="H33" i="33"/>
  <c r="E33" i="33"/>
  <c r="D33" i="33"/>
  <c r="C33" i="33"/>
  <c r="B33" i="33"/>
  <c r="K32" i="33"/>
  <c r="J32" i="33"/>
  <c r="I32" i="33"/>
  <c r="H32" i="33"/>
  <c r="E32" i="33"/>
  <c r="D32" i="33"/>
  <c r="C32" i="33"/>
  <c r="B32" i="33"/>
  <c r="K31" i="33"/>
  <c r="J31" i="33"/>
  <c r="I31" i="33"/>
  <c r="H31" i="33"/>
  <c r="E31" i="33"/>
  <c r="D31" i="33"/>
  <c r="C31" i="33"/>
  <c r="B31" i="33"/>
  <c r="K30" i="33"/>
  <c r="J30" i="33"/>
  <c r="I30" i="33"/>
  <c r="H30" i="33"/>
  <c r="E30" i="33"/>
  <c r="D30" i="33"/>
  <c r="C30" i="33"/>
  <c r="B30" i="33"/>
  <c r="K29" i="33"/>
  <c r="J29" i="33"/>
  <c r="I29" i="33"/>
  <c r="H29" i="33"/>
  <c r="E29" i="33"/>
  <c r="D29" i="33"/>
  <c r="C29" i="33"/>
  <c r="B29" i="33"/>
  <c r="K28" i="33"/>
  <c r="J28" i="33"/>
  <c r="I28" i="33"/>
  <c r="H28" i="33"/>
  <c r="E28" i="33"/>
  <c r="D28" i="33"/>
  <c r="C28" i="33"/>
  <c r="B28" i="33"/>
  <c r="K27" i="33"/>
  <c r="J27" i="33"/>
  <c r="I27" i="33"/>
  <c r="H27" i="33"/>
  <c r="E27" i="33"/>
  <c r="D27" i="33"/>
  <c r="C27" i="33"/>
  <c r="B27" i="33"/>
  <c r="K26" i="33"/>
  <c r="J26" i="33"/>
  <c r="I26" i="33"/>
  <c r="H26" i="33"/>
  <c r="E26" i="33"/>
  <c r="D26" i="33"/>
  <c r="C26" i="33"/>
  <c r="B26" i="33"/>
  <c r="K25" i="33"/>
  <c r="J25" i="33"/>
  <c r="I25" i="33"/>
  <c r="H25" i="33"/>
  <c r="E25" i="33"/>
  <c r="D25" i="33"/>
  <c r="C25" i="33"/>
  <c r="B25" i="33"/>
  <c r="K24" i="33"/>
  <c r="J24" i="33"/>
  <c r="I24" i="33"/>
  <c r="H24" i="33"/>
  <c r="E24" i="33"/>
  <c r="D24" i="33"/>
  <c r="C24" i="33"/>
  <c r="B24" i="33"/>
  <c r="K23" i="33"/>
  <c r="J23" i="33"/>
  <c r="I23" i="33"/>
  <c r="H23" i="33"/>
  <c r="E23" i="33"/>
  <c r="D23" i="33"/>
  <c r="C23" i="33"/>
  <c r="B23" i="33"/>
  <c r="K22" i="33"/>
  <c r="J22" i="33"/>
  <c r="I22" i="33"/>
  <c r="H22" i="33"/>
  <c r="E22" i="33"/>
  <c r="D22" i="33"/>
  <c r="C22" i="33"/>
  <c r="B22" i="33"/>
  <c r="K21" i="33"/>
  <c r="J21" i="33"/>
  <c r="I21" i="33"/>
  <c r="H21" i="33"/>
  <c r="E21" i="33"/>
  <c r="D21" i="33"/>
  <c r="C21" i="33"/>
  <c r="B21" i="33"/>
  <c r="K20" i="33"/>
  <c r="J20" i="33"/>
  <c r="I20" i="33"/>
  <c r="H20" i="33"/>
  <c r="E20" i="33"/>
  <c r="D20" i="33"/>
  <c r="C20" i="33"/>
  <c r="B20" i="33"/>
  <c r="K19" i="33"/>
  <c r="J19" i="33"/>
  <c r="I19" i="33"/>
  <c r="H19" i="33"/>
  <c r="E19" i="33"/>
  <c r="D19" i="33"/>
  <c r="C19" i="33"/>
  <c r="B19" i="33"/>
  <c r="K18" i="33"/>
  <c r="J18" i="33"/>
  <c r="I18" i="33"/>
  <c r="H18" i="33"/>
  <c r="E18" i="33"/>
  <c r="D18" i="33"/>
  <c r="C18" i="33"/>
  <c r="B18" i="33"/>
  <c r="K17" i="33"/>
  <c r="J17" i="33"/>
  <c r="I17" i="33"/>
  <c r="H17" i="33"/>
  <c r="E17" i="33"/>
  <c r="D17" i="33"/>
  <c r="C17" i="33"/>
  <c r="B17" i="33"/>
  <c r="K16" i="33"/>
  <c r="J16" i="33"/>
  <c r="I16" i="33"/>
  <c r="H16" i="33"/>
  <c r="E16" i="33"/>
  <c r="D16" i="33"/>
  <c r="C16" i="33"/>
  <c r="B16" i="33"/>
  <c r="K15" i="33"/>
  <c r="J15" i="33"/>
  <c r="I15" i="33"/>
  <c r="H15" i="33"/>
  <c r="E15" i="33"/>
  <c r="D15" i="33"/>
  <c r="C15" i="33"/>
  <c r="B15" i="33"/>
  <c r="E14" i="33"/>
  <c r="D14" i="33"/>
  <c r="C14" i="33"/>
  <c r="B14" i="33"/>
  <c r="E138" i="34"/>
  <c r="D138" i="34"/>
  <c r="C138" i="34"/>
  <c r="B138" i="34"/>
  <c r="E137" i="34"/>
  <c r="D137" i="34"/>
  <c r="C137" i="34"/>
  <c r="B137" i="34"/>
  <c r="E134" i="34"/>
  <c r="D134" i="34"/>
  <c r="C134" i="34"/>
  <c r="B134" i="34"/>
  <c r="K133" i="34"/>
  <c r="J133" i="34"/>
  <c r="I133" i="34"/>
  <c r="H133" i="34"/>
  <c r="E133" i="34"/>
  <c r="D133" i="34"/>
  <c r="C133" i="34"/>
  <c r="B133" i="34"/>
  <c r="K132" i="34"/>
  <c r="J132" i="34"/>
  <c r="I132" i="34"/>
  <c r="H132" i="34"/>
  <c r="K131" i="34"/>
  <c r="J131" i="34"/>
  <c r="I131" i="34"/>
  <c r="H131" i="34"/>
  <c r="K130" i="34"/>
  <c r="J130" i="34"/>
  <c r="I130" i="34"/>
  <c r="H130" i="34"/>
  <c r="K129" i="34"/>
  <c r="J129" i="34"/>
  <c r="I129" i="34"/>
  <c r="H129" i="34"/>
  <c r="K128" i="34"/>
  <c r="J128" i="34"/>
  <c r="I128" i="34"/>
  <c r="H128" i="34"/>
  <c r="E128" i="34"/>
  <c r="D128" i="34"/>
  <c r="C128" i="34"/>
  <c r="B128" i="34"/>
  <c r="K127" i="34"/>
  <c r="J127" i="34"/>
  <c r="I127" i="34"/>
  <c r="H127" i="34"/>
  <c r="E127" i="34"/>
  <c r="D127" i="34"/>
  <c r="C127" i="34"/>
  <c r="B127" i="34"/>
  <c r="K126" i="34"/>
  <c r="J126" i="34"/>
  <c r="I126" i="34"/>
  <c r="H126" i="34"/>
  <c r="E126" i="34"/>
  <c r="D126" i="34"/>
  <c r="C126" i="34"/>
  <c r="B126" i="34"/>
  <c r="K125" i="34"/>
  <c r="J125" i="34"/>
  <c r="I125" i="34"/>
  <c r="H125" i="34"/>
  <c r="E125" i="34"/>
  <c r="D125" i="34"/>
  <c r="C125" i="34"/>
  <c r="B125" i="34"/>
  <c r="K124" i="34"/>
  <c r="J124" i="34"/>
  <c r="I124" i="34"/>
  <c r="H124" i="34"/>
  <c r="E124" i="34"/>
  <c r="D124" i="34"/>
  <c r="C124" i="34"/>
  <c r="B124" i="34"/>
  <c r="K123" i="34"/>
  <c r="J123" i="34"/>
  <c r="I123" i="34"/>
  <c r="H123" i="34"/>
  <c r="E123" i="34"/>
  <c r="D123" i="34"/>
  <c r="C123" i="34"/>
  <c r="B123" i="34"/>
  <c r="K122" i="34"/>
  <c r="J122" i="34"/>
  <c r="I122" i="34"/>
  <c r="H122" i="34"/>
  <c r="E122" i="34"/>
  <c r="D122" i="34"/>
  <c r="C122" i="34"/>
  <c r="B122" i="34"/>
  <c r="K121" i="34"/>
  <c r="J121" i="34"/>
  <c r="I121" i="34"/>
  <c r="H121" i="34"/>
  <c r="E121" i="34"/>
  <c r="D121" i="34"/>
  <c r="C121" i="34"/>
  <c r="B121" i="34"/>
  <c r="K120" i="34"/>
  <c r="J120" i="34"/>
  <c r="I120" i="34"/>
  <c r="H120" i="34"/>
  <c r="E120" i="34"/>
  <c r="D120" i="34"/>
  <c r="C120" i="34"/>
  <c r="B120" i="34"/>
  <c r="K119" i="34"/>
  <c r="J119" i="34"/>
  <c r="I119" i="34"/>
  <c r="H119" i="34"/>
  <c r="E119" i="34"/>
  <c r="D119" i="34"/>
  <c r="C119" i="34"/>
  <c r="B119" i="34"/>
  <c r="K118" i="34"/>
  <c r="J118" i="34"/>
  <c r="I118" i="34"/>
  <c r="H118" i="34"/>
  <c r="E118" i="34"/>
  <c r="D118" i="34"/>
  <c r="C118" i="34"/>
  <c r="B118" i="34"/>
  <c r="K117" i="34"/>
  <c r="J117" i="34"/>
  <c r="I117" i="34"/>
  <c r="H117" i="34"/>
  <c r="E117" i="34"/>
  <c r="D117" i="34"/>
  <c r="C117" i="34"/>
  <c r="B117" i="34"/>
  <c r="K116" i="34"/>
  <c r="J116" i="34"/>
  <c r="I116" i="34"/>
  <c r="H116" i="34"/>
  <c r="E116" i="34"/>
  <c r="D116" i="34"/>
  <c r="C116" i="34"/>
  <c r="B116" i="34"/>
  <c r="K115" i="34"/>
  <c r="J115" i="34"/>
  <c r="I115" i="34"/>
  <c r="H115" i="34"/>
  <c r="E115" i="34"/>
  <c r="D115" i="34"/>
  <c r="C115" i="34"/>
  <c r="B115" i="34"/>
  <c r="K114" i="34"/>
  <c r="J114" i="34"/>
  <c r="I114" i="34"/>
  <c r="H114" i="34"/>
  <c r="E114" i="34"/>
  <c r="D114" i="34"/>
  <c r="C114" i="34"/>
  <c r="B114" i="34"/>
  <c r="E113" i="34"/>
  <c r="D113" i="34"/>
  <c r="C113" i="34"/>
  <c r="B113" i="34"/>
  <c r="E112" i="34"/>
  <c r="D112" i="34"/>
  <c r="C112" i="34"/>
  <c r="B112" i="34"/>
  <c r="K110" i="34"/>
  <c r="J110" i="34"/>
  <c r="I110" i="34"/>
  <c r="H110" i="34"/>
  <c r="K109" i="34"/>
  <c r="J109" i="34"/>
  <c r="I109" i="34"/>
  <c r="H109" i="34"/>
  <c r="K108" i="34"/>
  <c r="J108" i="34"/>
  <c r="I108" i="34"/>
  <c r="H108" i="34"/>
  <c r="E108" i="34"/>
  <c r="D108" i="34"/>
  <c r="C108" i="34"/>
  <c r="B108" i="34"/>
  <c r="K107" i="34"/>
  <c r="J107" i="34"/>
  <c r="I107" i="34"/>
  <c r="H107" i="34"/>
  <c r="E107" i="34"/>
  <c r="D107" i="34"/>
  <c r="C107" i="34"/>
  <c r="B107" i="34"/>
  <c r="K106" i="34"/>
  <c r="J106" i="34"/>
  <c r="I106" i="34"/>
  <c r="H106" i="34"/>
  <c r="E106" i="34"/>
  <c r="D106" i="34"/>
  <c r="C106" i="34"/>
  <c r="B106" i="34"/>
  <c r="K105" i="34"/>
  <c r="J105" i="34"/>
  <c r="I105" i="34"/>
  <c r="H105" i="34"/>
  <c r="E105" i="34"/>
  <c r="D105" i="34"/>
  <c r="C105" i="34"/>
  <c r="B105" i="34"/>
  <c r="K104" i="34"/>
  <c r="J104" i="34"/>
  <c r="I104" i="34"/>
  <c r="H104" i="34"/>
  <c r="E104" i="34"/>
  <c r="D104" i="34"/>
  <c r="C104" i="34"/>
  <c r="B104" i="34"/>
  <c r="K103" i="34"/>
  <c r="J103" i="34"/>
  <c r="I103" i="34"/>
  <c r="H103" i="34"/>
  <c r="E103" i="34"/>
  <c r="D103" i="34"/>
  <c r="C103" i="34"/>
  <c r="B103" i="34"/>
  <c r="K102" i="34"/>
  <c r="J102" i="34"/>
  <c r="I102" i="34"/>
  <c r="H102" i="34"/>
  <c r="E102" i="34"/>
  <c r="D102" i="34"/>
  <c r="C102" i="34"/>
  <c r="B102" i="34"/>
  <c r="K101" i="34"/>
  <c r="J101" i="34"/>
  <c r="I101" i="34"/>
  <c r="H101" i="34"/>
  <c r="E101" i="34"/>
  <c r="D101" i="34"/>
  <c r="C101" i="34"/>
  <c r="B101" i="34"/>
  <c r="K100" i="34"/>
  <c r="J100" i="34"/>
  <c r="I100" i="34"/>
  <c r="H100" i="34"/>
  <c r="E100" i="34"/>
  <c r="D100" i="34"/>
  <c r="C100" i="34"/>
  <c r="B100" i="34"/>
  <c r="K99" i="34"/>
  <c r="J99" i="34"/>
  <c r="I99" i="34"/>
  <c r="H99" i="34"/>
  <c r="E99" i="34"/>
  <c r="D99" i="34"/>
  <c r="C99" i="34"/>
  <c r="B99" i="34"/>
  <c r="K98" i="34"/>
  <c r="J98" i="34"/>
  <c r="I98" i="34"/>
  <c r="H98" i="34"/>
  <c r="E98" i="34"/>
  <c r="D98" i="34"/>
  <c r="C98" i="34"/>
  <c r="B98" i="34"/>
  <c r="K97" i="34"/>
  <c r="J97" i="34"/>
  <c r="I97" i="34"/>
  <c r="H97" i="34"/>
  <c r="E97" i="34"/>
  <c r="D97" i="34"/>
  <c r="C97" i="34"/>
  <c r="B97" i="34"/>
  <c r="K96" i="34"/>
  <c r="J96" i="34"/>
  <c r="I96" i="34"/>
  <c r="H96" i="34"/>
  <c r="E96" i="34"/>
  <c r="D96" i="34"/>
  <c r="C96" i="34"/>
  <c r="B96" i="34"/>
  <c r="K95" i="34"/>
  <c r="J95" i="34"/>
  <c r="I95" i="34"/>
  <c r="H95" i="34"/>
  <c r="E95" i="34"/>
  <c r="D95" i="34"/>
  <c r="C95" i="34"/>
  <c r="B95" i="34"/>
  <c r="K94" i="34"/>
  <c r="J94" i="34"/>
  <c r="I94" i="34"/>
  <c r="H94" i="34"/>
  <c r="E94" i="34"/>
  <c r="D94" i="34"/>
  <c r="C94" i="34"/>
  <c r="B94" i="34"/>
  <c r="K93" i="34"/>
  <c r="J93" i="34"/>
  <c r="I93" i="34"/>
  <c r="H93" i="34"/>
  <c r="E93" i="34"/>
  <c r="D93" i="34"/>
  <c r="C93" i="34"/>
  <c r="B93" i="34"/>
  <c r="K92" i="34"/>
  <c r="J92" i="34"/>
  <c r="I92" i="34"/>
  <c r="H92" i="34"/>
  <c r="E92" i="34"/>
  <c r="D92" i="34"/>
  <c r="C92" i="34"/>
  <c r="B92" i="34"/>
  <c r="K91" i="34"/>
  <c r="J91" i="34"/>
  <c r="I91" i="34"/>
  <c r="H91" i="34"/>
  <c r="E91" i="34"/>
  <c r="D91" i="34"/>
  <c r="C91" i="34"/>
  <c r="B91" i="34"/>
  <c r="K90" i="34"/>
  <c r="J90" i="34"/>
  <c r="I90" i="34"/>
  <c r="H90" i="34"/>
  <c r="E90" i="34"/>
  <c r="D90" i="34"/>
  <c r="C90" i="34"/>
  <c r="B90" i="34"/>
  <c r="K89" i="34"/>
  <c r="J89" i="34"/>
  <c r="I89" i="34"/>
  <c r="H89" i="34"/>
  <c r="E89" i="34"/>
  <c r="D89" i="34"/>
  <c r="C89" i="34"/>
  <c r="B89" i="34"/>
  <c r="E67" i="34"/>
  <c r="D67" i="34"/>
  <c r="C67" i="34"/>
  <c r="B67" i="34"/>
  <c r="E66" i="34"/>
  <c r="D66" i="34"/>
  <c r="C66" i="34"/>
  <c r="B66" i="34"/>
  <c r="E65" i="34"/>
  <c r="D65" i="34"/>
  <c r="C65" i="34"/>
  <c r="B65" i="34"/>
  <c r="E64" i="34"/>
  <c r="D64" i="34"/>
  <c r="C64" i="34"/>
  <c r="B64" i="34"/>
  <c r="K63" i="34"/>
  <c r="J63" i="34"/>
  <c r="I63" i="34"/>
  <c r="H63" i="34"/>
  <c r="E63" i="34"/>
  <c r="D63" i="34"/>
  <c r="C63" i="34"/>
  <c r="B63" i="34"/>
  <c r="K62" i="34"/>
  <c r="J62" i="34"/>
  <c r="I62" i="34"/>
  <c r="H62" i="34"/>
  <c r="E62" i="34"/>
  <c r="D62" i="34"/>
  <c r="C62" i="34"/>
  <c r="B62" i="34"/>
  <c r="K61" i="34"/>
  <c r="J61" i="34"/>
  <c r="I61" i="34"/>
  <c r="H61" i="34"/>
  <c r="E61" i="34"/>
  <c r="D61" i="34"/>
  <c r="C61" i="34"/>
  <c r="B61" i="34"/>
  <c r="K60" i="34"/>
  <c r="J60" i="34"/>
  <c r="I60" i="34"/>
  <c r="H60" i="34"/>
  <c r="E60" i="34"/>
  <c r="D60" i="34"/>
  <c r="C60" i="34"/>
  <c r="B60" i="34"/>
  <c r="K59" i="34"/>
  <c r="J59" i="34"/>
  <c r="I59" i="34"/>
  <c r="H59" i="34"/>
  <c r="E59" i="34"/>
  <c r="D59" i="34"/>
  <c r="C59" i="34"/>
  <c r="B59" i="34"/>
  <c r="K58" i="34"/>
  <c r="J58" i="34"/>
  <c r="I58" i="34"/>
  <c r="H58" i="34"/>
  <c r="E58" i="34"/>
  <c r="D58" i="34"/>
  <c r="C58" i="34"/>
  <c r="B58" i="34"/>
  <c r="K57" i="34"/>
  <c r="J57" i="34"/>
  <c r="I57" i="34"/>
  <c r="H57" i="34"/>
  <c r="E57" i="34"/>
  <c r="D57" i="34"/>
  <c r="C57" i="34"/>
  <c r="B57" i="34"/>
  <c r="K56" i="34"/>
  <c r="J56" i="34"/>
  <c r="I56" i="34"/>
  <c r="H56" i="34"/>
  <c r="E56" i="34"/>
  <c r="D56" i="34"/>
  <c r="C56" i="34"/>
  <c r="B56" i="34"/>
  <c r="K55" i="34"/>
  <c r="J55" i="34"/>
  <c r="I55" i="34"/>
  <c r="H55" i="34"/>
  <c r="E55" i="34"/>
  <c r="D55" i="34"/>
  <c r="C55" i="34"/>
  <c r="B55" i="34"/>
  <c r="K54" i="34"/>
  <c r="J54" i="34"/>
  <c r="I54" i="34"/>
  <c r="H54" i="34"/>
  <c r="E54" i="34"/>
  <c r="D54" i="34"/>
  <c r="C54" i="34"/>
  <c r="B54" i="34"/>
  <c r="K53" i="34"/>
  <c r="J53" i="34"/>
  <c r="I53" i="34"/>
  <c r="H53" i="34"/>
  <c r="E53" i="34"/>
  <c r="D53" i="34"/>
  <c r="C53" i="34"/>
  <c r="B53" i="34"/>
  <c r="K52" i="34"/>
  <c r="J52" i="34"/>
  <c r="I52" i="34"/>
  <c r="H52" i="34"/>
  <c r="E52" i="34"/>
  <c r="D52" i="34"/>
  <c r="C52" i="34"/>
  <c r="B52" i="34"/>
  <c r="K51" i="34"/>
  <c r="J51" i="34"/>
  <c r="I51" i="34"/>
  <c r="H51" i="34"/>
  <c r="E51" i="34"/>
  <c r="D51" i="34"/>
  <c r="C51" i="34"/>
  <c r="B51" i="34"/>
  <c r="K50" i="34"/>
  <c r="J50" i="34"/>
  <c r="I50" i="34"/>
  <c r="H50" i="34"/>
  <c r="E50" i="34"/>
  <c r="D50" i="34"/>
  <c r="C50" i="34"/>
  <c r="B50" i="34"/>
  <c r="K49" i="34"/>
  <c r="J49" i="34"/>
  <c r="I49" i="34"/>
  <c r="H49" i="34"/>
  <c r="E49" i="34"/>
  <c r="D49" i="34"/>
  <c r="C49" i="34"/>
  <c r="B49" i="34"/>
  <c r="K48" i="34"/>
  <c r="J48" i="34"/>
  <c r="I48" i="34"/>
  <c r="H48" i="34"/>
  <c r="E48" i="34"/>
  <c r="D48" i="34"/>
  <c r="C48" i="34"/>
  <c r="B48" i="34"/>
  <c r="E47" i="34"/>
  <c r="D47" i="34"/>
  <c r="C47" i="34"/>
  <c r="B47" i="34"/>
  <c r="E46" i="34"/>
  <c r="D46" i="34"/>
  <c r="C46" i="34"/>
  <c r="B46" i="34"/>
  <c r="E45" i="34"/>
  <c r="D45" i="34"/>
  <c r="C45" i="34"/>
  <c r="B45" i="34"/>
  <c r="K44" i="34"/>
  <c r="J44" i="34"/>
  <c r="I44" i="34"/>
  <c r="H44" i="34"/>
  <c r="E44" i="34"/>
  <c r="D44" i="34"/>
  <c r="C44" i="34"/>
  <c r="B44" i="34"/>
  <c r="K43" i="34"/>
  <c r="J43" i="34"/>
  <c r="I43" i="34"/>
  <c r="H43" i="34"/>
  <c r="E43" i="34"/>
  <c r="D43" i="34"/>
  <c r="C43" i="34"/>
  <c r="B43" i="34"/>
  <c r="K42" i="34"/>
  <c r="J42" i="34"/>
  <c r="I42" i="34"/>
  <c r="H42" i="34"/>
  <c r="E42" i="34"/>
  <c r="D42" i="34"/>
  <c r="C42" i="34"/>
  <c r="B42" i="34"/>
  <c r="K41" i="34"/>
  <c r="J41" i="34"/>
  <c r="I41" i="34"/>
  <c r="H41" i="34"/>
  <c r="K40" i="34"/>
  <c r="J40" i="34"/>
  <c r="I40" i="34"/>
  <c r="H40" i="34"/>
  <c r="K39" i="34"/>
  <c r="J39" i="34"/>
  <c r="I39" i="34"/>
  <c r="H39" i="34"/>
  <c r="K38" i="34"/>
  <c r="J38" i="34"/>
  <c r="I38" i="34"/>
  <c r="H38" i="34"/>
  <c r="E38" i="34"/>
  <c r="D38" i="34"/>
  <c r="C38" i="34"/>
  <c r="B38" i="34"/>
  <c r="K37" i="34"/>
  <c r="J37" i="34"/>
  <c r="I37" i="34"/>
  <c r="H37" i="34"/>
  <c r="E37" i="34"/>
  <c r="D37" i="34"/>
  <c r="C37" i="34"/>
  <c r="B37" i="34"/>
  <c r="K36" i="34"/>
  <c r="J36" i="34"/>
  <c r="I36" i="34"/>
  <c r="H36" i="34"/>
  <c r="E36" i="34"/>
  <c r="D36" i="34"/>
  <c r="C36" i="34"/>
  <c r="B36" i="34"/>
  <c r="K35" i="34"/>
  <c r="J35" i="34"/>
  <c r="I35" i="34"/>
  <c r="H35" i="34"/>
  <c r="E35" i="34"/>
  <c r="D35" i="34"/>
  <c r="C35" i="34"/>
  <c r="B35" i="34"/>
  <c r="K34" i="34"/>
  <c r="J34" i="34"/>
  <c r="I34" i="34"/>
  <c r="H34" i="34"/>
  <c r="E34" i="34"/>
  <c r="D34" i="34"/>
  <c r="C34" i="34"/>
  <c r="B34" i="34"/>
  <c r="K33" i="34"/>
  <c r="J33" i="34"/>
  <c r="I33" i="34"/>
  <c r="H33" i="34"/>
  <c r="E33" i="34"/>
  <c r="D33" i="34"/>
  <c r="C33" i="34"/>
  <c r="B33" i="34"/>
  <c r="K32" i="34"/>
  <c r="J32" i="34"/>
  <c r="I32" i="34"/>
  <c r="H32" i="34"/>
  <c r="E32" i="34"/>
  <c r="D32" i="34"/>
  <c r="C32" i="34"/>
  <c r="B32" i="34"/>
  <c r="K31" i="34"/>
  <c r="J31" i="34"/>
  <c r="I31" i="34"/>
  <c r="H31" i="34"/>
  <c r="E31" i="34"/>
  <c r="D31" i="34"/>
  <c r="C31" i="34"/>
  <c r="B31" i="34"/>
  <c r="K30" i="34"/>
  <c r="J30" i="34"/>
  <c r="I30" i="34"/>
  <c r="H30" i="34"/>
  <c r="E30" i="34"/>
  <c r="D30" i="34"/>
  <c r="C30" i="34"/>
  <c r="B30" i="34"/>
  <c r="K29" i="34"/>
  <c r="J29" i="34"/>
  <c r="I29" i="34"/>
  <c r="H29" i="34"/>
  <c r="E29" i="34"/>
  <c r="D29" i="34"/>
  <c r="C29" i="34"/>
  <c r="B29" i="34"/>
  <c r="K28" i="34"/>
  <c r="J28" i="34"/>
  <c r="I28" i="34"/>
  <c r="H28" i="34"/>
  <c r="E28" i="34"/>
  <c r="D28" i="34"/>
  <c r="C28" i="34"/>
  <c r="B28" i="34"/>
  <c r="K27" i="34"/>
  <c r="J27" i="34"/>
  <c r="I27" i="34"/>
  <c r="H27" i="34"/>
  <c r="E27" i="34"/>
  <c r="D27" i="34"/>
  <c r="C27" i="34"/>
  <c r="B27" i="34"/>
  <c r="K26" i="34"/>
  <c r="J26" i="34"/>
  <c r="I26" i="34"/>
  <c r="H26" i="34"/>
  <c r="E26" i="34"/>
  <c r="D26" i="34"/>
  <c r="C26" i="34"/>
  <c r="B26" i="34"/>
  <c r="K25" i="34"/>
  <c r="J25" i="34"/>
  <c r="I25" i="34"/>
  <c r="H25" i="34"/>
  <c r="E25" i="34"/>
  <c r="D25" i="34"/>
  <c r="C25" i="34"/>
  <c r="B25" i="34"/>
  <c r="K24" i="34"/>
  <c r="J24" i="34"/>
  <c r="I24" i="34"/>
  <c r="H24" i="34"/>
  <c r="E24" i="34"/>
  <c r="D24" i="34"/>
  <c r="C24" i="34"/>
  <c r="B24" i="34"/>
  <c r="K23" i="34"/>
  <c r="J23" i="34"/>
  <c r="I23" i="34"/>
  <c r="H23" i="34"/>
  <c r="E23" i="34"/>
  <c r="D23" i="34"/>
  <c r="C23" i="34"/>
  <c r="B23" i="34"/>
  <c r="K22" i="34"/>
  <c r="J22" i="34"/>
  <c r="I22" i="34"/>
  <c r="H22" i="34"/>
  <c r="E22" i="34"/>
  <c r="D22" i="34"/>
  <c r="C22" i="34"/>
  <c r="B22" i="34"/>
  <c r="K21" i="34"/>
  <c r="J21" i="34"/>
  <c r="I21" i="34"/>
  <c r="H21" i="34"/>
  <c r="E21" i="34"/>
  <c r="D21" i="34"/>
  <c r="C21" i="34"/>
  <c r="B21" i="34"/>
  <c r="K20" i="34"/>
  <c r="J20" i="34"/>
  <c r="I20" i="34"/>
  <c r="H20" i="34"/>
  <c r="E20" i="34"/>
  <c r="D20" i="34"/>
  <c r="C20" i="34"/>
  <c r="B20" i="34"/>
  <c r="K19" i="34"/>
  <c r="J19" i="34"/>
  <c r="I19" i="34"/>
  <c r="H19" i="34"/>
  <c r="E19" i="34"/>
  <c r="D19" i="34"/>
  <c r="C19" i="34"/>
  <c r="B19" i="34"/>
  <c r="K18" i="34"/>
  <c r="J18" i="34"/>
  <c r="I18" i="34"/>
  <c r="H18" i="34"/>
  <c r="E18" i="34"/>
  <c r="D18" i="34"/>
  <c r="C18" i="34"/>
  <c r="B18" i="34"/>
  <c r="K17" i="34"/>
  <c r="J17" i="34"/>
  <c r="I17" i="34"/>
  <c r="H17" i="34"/>
  <c r="E17" i="34"/>
  <c r="D17" i="34"/>
  <c r="C17" i="34"/>
  <c r="B17" i="34"/>
  <c r="K16" i="34"/>
  <c r="J16" i="34"/>
  <c r="I16" i="34"/>
  <c r="H16" i="34"/>
  <c r="E16" i="34"/>
  <c r="D16" i="34"/>
  <c r="C16" i="34"/>
  <c r="B16" i="34"/>
  <c r="K15" i="34"/>
  <c r="J15" i="34"/>
  <c r="I15" i="34"/>
  <c r="H15" i="34"/>
  <c r="E15" i="34"/>
  <c r="D15" i="34"/>
  <c r="C15" i="34"/>
  <c r="B15" i="34"/>
  <c r="E14" i="34"/>
  <c r="D14" i="34"/>
  <c r="C14" i="34"/>
  <c r="B14" i="34"/>
  <c r="E138" i="35"/>
  <c r="D138" i="35"/>
  <c r="C138" i="35"/>
  <c r="B138" i="35"/>
  <c r="E137" i="35"/>
  <c r="D137" i="35"/>
  <c r="C137" i="35"/>
  <c r="B137" i="35"/>
  <c r="K133" i="35"/>
  <c r="J133" i="35"/>
  <c r="I133" i="35"/>
  <c r="H133" i="35"/>
  <c r="E133" i="35"/>
  <c r="D133" i="35"/>
  <c r="C133" i="35"/>
  <c r="B133" i="35"/>
  <c r="K132" i="35"/>
  <c r="J132" i="35"/>
  <c r="I132" i="35"/>
  <c r="H132" i="35"/>
  <c r="K131" i="35"/>
  <c r="J131" i="35"/>
  <c r="I131" i="35"/>
  <c r="H131" i="35"/>
  <c r="K130" i="35"/>
  <c r="J130" i="35"/>
  <c r="I130" i="35"/>
  <c r="H130" i="35"/>
  <c r="K129" i="35"/>
  <c r="J129" i="35"/>
  <c r="I129" i="35"/>
  <c r="H129" i="35"/>
  <c r="K128" i="35"/>
  <c r="J128" i="35"/>
  <c r="I128" i="35"/>
  <c r="H128" i="35"/>
  <c r="E128" i="35"/>
  <c r="D128" i="35"/>
  <c r="C128" i="35"/>
  <c r="B128" i="35"/>
  <c r="K127" i="35"/>
  <c r="J127" i="35"/>
  <c r="I127" i="35"/>
  <c r="H127" i="35"/>
  <c r="E127" i="35"/>
  <c r="D127" i="35"/>
  <c r="C127" i="35"/>
  <c r="B127" i="35"/>
  <c r="K126" i="35"/>
  <c r="J126" i="35"/>
  <c r="I126" i="35"/>
  <c r="H126" i="35"/>
  <c r="E126" i="35"/>
  <c r="D126" i="35"/>
  <c r="C126" i="35"/>
  <c r="B126" i="35"/>
  <c r="K125" i="35"/>
  <c r="J125" i="35"/>
  <c r="I125" i="35"/>
  <c r="H125" i="35"/>
  <c r="E125" i="35"/>
  <c r="D125" i="35"/>
  <c r="C125" i="35"/>
  <c r="B125" i="35"/>
  <c r="K124" i="35"/>
  <c r="J124" i="35"/>
  <c r="I124" i="35"/>
  <c r="H124" i="35"/>
  <c r="E124" i="35"/>
  <c r="D124" i="35"/>
  <c r="C124" i="35"/>
  <c r="B124" i="35"/>
  <c r="K123" i="35"/>
  <c r="J123" i="35"/>
  <c r="I123" i="35"/>
  <c r="H123" i="35"/>
  <c r="E123" i="35"/>
  <c r="D123" i="35"/>
  <c r="C123" i="35"/>
  <c r="B123" i="35"/>
  <c r="K122" i="35"/>
  <c r="J122" i="35"/>
  <c r="I122" i="35"/>
  <c r="H122" i="35"/>
  <c r="E122" i="35"/>
  <c r="D122" i="35"/>
  <c r="C122" i="35"/>
  <c r="B122" i="35"/>
  <c r="K121" i="35"/>
  <c r="J121" i="35"/>
  <c r="I121" i="35"/>
  <c r="H121" i="35"/>
  <c r="E121" i="35"/>
  <c r="D121" i="35"/>
  <c r="C121" i="35"/>
  <c r="B121" i="35"/>
  <c r="K120" i="35"/>
  <c r="J120" i="35"/>
  <c r="I120" i="35"/>
  <c r="H120" i="35"/>
  <c r="E120" i="35"/>
  <c r="D120" i="35"/>
  <c r="C120" i="35"/>
  <c r="B120" i="35"/>
  <c r="K119" i="35"/>
  <c r="J119" i="35"/>
  <c r="I119" i="35"/>
  <c r="H119" i="35"/>
  <c r="E119" i="35"/>
  <c r="D119" i="35"/>
  <c r="C119" i="35"/>
  <c r="B119" i="35"/>
  <c r="K118" i="35"/>
  <c r="J118" i="35"/>
  <c r="I118" i="35"/>
  <c r="H118" i="35"/>
  <c r="E118" i="35"/>
  <c r="D118" i="35"/>
  <c r="C118" i="35"/>
  <c r="B118" i="35"/>
  <c r="K117" i="35"/>
  <c r="J117" i="35"/>
  <c r="I117" i="35"/>
  <c r="H117" i="35"/>
  <c r="E117" i="35"/>
  <c r="D117" i="35"/>
  <c r="C117" i="35"/>
  <c r="B117" i="35"/>
  <c r="K116" i="35"/>
  <c r="J116" i="35"/>
  <c r="I116" i="35"/>
  <c r="H116" i="35"/>
  <c r="E116" i="35"/>
  <c r="D116" i="35"/>
  <c r="C116" i="35"/>
  <c r="B116" i="35"/>
  <c r="K115" i="35"/>
  <c r="J115" i="35"/>
  <c r="I115" i="35"/>
  <c r="H115" i="35"/>
  <c r="E115" i="35"/>
  <c r="D115" i="35"/>
  <c r="C115" i="35"/>
  <c r="B115" i="35"/>
  <c r="K114" i="35"/>
  <c r="J114" i="35"/>
  <c r="I114" i="35"/>
  <c r="H114" i="35"/>
  <c r="E114" i="35"/>
  <c r="D114" i="35"/>
  <c r="C114" i="35"/>
  <c r="B114" i="35"/>
  <c r="E113" i="35"/>
  <c r="D113" i="35"/>
  <c r="C113" i="35"/>
  <c r="B113" i="35"/>
  <c r="E112" i="35"/>
  <c r="D112" i="35"/>
  <c r="C112" i="35"/>
  <c r="B112" i="35"/>
  <c r="K110" i="35"/>
  <c r="J110" i="35"/>
  <c r="I110" i="35"/>
  <c r="H110" i="35"/>
  <c r="K109" i="35"/>
  <c r="J109" i="35"/>
  <c r="I109" i="35"/>
  <c r="H109" i="35"/>
  <c r="K108" i="35"/>
  <c r="J108" i="35"/>
  <c r="I108" i="35"/>
  <c r="H108" i="35"/>
  <c r="E108" i="35"/>
  <c r="D108" i="35"/>
  <c r="C108" i="35"/>
  <c r="B108" i="35"/>
  <c r="K107" i="35"/>
  <c r="J107" i="35"/>
  <c r="I107" i="35"/>
  <c r="H107" i="35"/>
  <c r="E107" i="35"/>
  <c r="D107" i="35"/>
  <c r="C107" i="35"/>
  <c r="B107" i="35"/>
  <c r="K106" i="35"/>
  <c r="J106" i="35"/>
  <c r="I106" i="35"/>
  <c r="H106" i="35"/>
  <c r="E106" i="35"/>
  <c r="D106" i="35"/>
  <c r="C106" i="35"/>
  <c r="B106" i="35"/>
  <c r="K105" i="35"/>
  <c r="J105" i="35"/>
  <c r="I105" i="35"/>
  <c r="H105" i="35"/>
  <c r="E105" i="35"/>
  <c r="D105" i="35"/>
  <c r="C105" i="35"/>
  <c r="B105" i="35"/>
  <c r="K104" i="35"/>
  <c r="J104" i="35"/>
  <c r="I104" i="35"/>
  <c r="H104" i="35"/>
  <c r="E104" i="35"/>
  <c r="D104" i="35"/>
  <c r="C104" i="35"/>
  <c r="B104" i="35"/>
  <c r="K103" i="35"/>
  <c r="J103" i="35"/>
  <c r="I103" i="35"/>
  <c r="H103" i="35"/>
  <c r="E103" i="35"/>
  <c r="D103" i="35"/>
  <c r="C103" i="35"/>
  <c r="B103" i="35"/>
  <c r="K102" i="35"/>
  <c r="J102" i="35"/>
  <c r="I102" i="35"/>
  <c r="H102" i="35"/>
  <c r="E102" i="35"/>
  <c r="D102" i="35"/>
  <c r="C102" i="35"/>
  <c r="B102" i="35"/>
  <c r="K101" i="35"/>
  <c r="J101" i="35"/>
  <c r="I101" i="35"/>
  <c r="H101" i="35"/>
  <c r="E101" i="35"/>
  <c r="D101" i="35"/>
  <c r="C101" i="35"/>
  <c r="B101" i="35"/>
  <c r="K100" i="35"/>
  <c r="J100" i="35"/>
  <c r="I100" i="35"/>
  <c r="H100" i="35"/>
  <c r="E100" i="35"/>
  <c r="D100" i="35"/>
  <c r="C100" i="35"/>
  <c r="B100" i="35"/>
  <c r="K99" i="35"/>
  <c r="J99" i="35"/>
  <c r="I99" i="35"/>
  <c r="H99" i="35"/>
  <c r="E99" i="35"/>
  <c r="D99" i="35"/>
  <c r="C99" i="35"/>
  <c r="B99" i="35"/>
  <c r="K98" i="35"/>
  <c r="J98" i="35"/>
  <c r="I98" i="35"/>
  <c r="H98" i="35"/>
  <c r="E98" i="35"/>
  <c r="D98" i="35"/>
  <c r="C98" i="35"/>
  <c r="B98" i="35"/>
  <c r="K97" i="35"/>
  <c r="J97" i="35"/>
  <c r="I97" i="35"/>
  <c r="H97" i="35"/>
  <c r="E97" i="35"/>
  <c r="D97" i="35"/>
  <c r="C97" i="35"/>
  <c r="B97" i="35"/>
  <c r="K96" i="35"/>
  <c r="J96" i="35"/>
  <c r="I96" i="35"/>
  <c r="H96" i="35"/>
  <c r="E96" i="35"/>
  <c r="D96" i="35"/>
  <c r="C96" i="35"/>
  <c r="B96" i="35"/>
  <c r="K95" i="35"/>
  <c r="J95" i="35"/>
  <c r="I95" i="35"/>
  <c r="H95" i="35"/>
  <c r="E95" i="35"/>
  <c r="D95" i="35"/>
  <c r="C95" i="35"/>
  <c r="B95" i="35"/>
  <c r="K94" i="35"/>
  <c r="J94" i="35"/>
  <c r="I94" i="35"/>
  <c r="H94" i="35"/>
  <c r="E94" i="35"/>
  <c r="D94" i="35"/>
  <c r="C94" i="35"/>
  <c r="B94" i="35"/>
  <c r="K93" i="35"/>
  <c r="J93" i="35"/>
  <c r="I93" i="35"/>
  <c r="H93" i="35"/>
  <c r="E93" i="35"/>
  <c r="D93" i="35"/>
  <c r="C93" i="35"/>
  <c r="B93" i="35"/>
  <c r="K92" i="35"/>
  <c r="J92" i="35"/>
  <c r="I92" i="35"/>
  <c r="H92" i="35"/>
  <c r="E92" i="35"/>
  <c r="D92" i="35"/>
  <c r="C92" i="35"/>
  <c r="B92" i="35"/>
  <c r="K91" i="35"/>
  <c r="J91" i="35"/>
  <c r="I91" i="35"/>
  <c r="H91" i="35"/>
  <c r="E91" i="35"/>
  <c r="D91" i="35"/>
  <c r="C91" i="35"/>
  <c r="B91" i="35"/>
  <c r="K90" i="35"/>
  <c r="J90" i="35"/>
  <c r="I90" i="35"/>
  <c r="H90" i="35"/>
  <c r="E90" i="35"/>
  <c r="D90" i="35"/>
  <c r="C90" i="35"/>
  <c r="B90" i="35"/>
  <c r="K89" i="35"/>
  <c r="J89" i="35"/>
  <c r="I89" i="35"/>
  <c r="H89" i="35"/>
  <c r="E89" i="35"/>
  <c r="D89" i="35"/>
  <c r="C89" i="35"/>
  <c r="B89" i="35"/>
  <c r="E67" i="35"/>
  <c r="D67" i="35"/>
  <c r="C67" i="35"/>
  <c r="B67" i="35"/>
  <c r="E66" i="35"/>
  <c r="D66" i="35"/>
  <c r="C66" i="35"/>
  <c r="B66" i="35"/>
  <c r="E65" i="35"/>
  <c r="D65" i="35"/>
  <c r="C65" i="35"/>
  <c r="B65" i="35"/>
  <c r="E64" i="35"/>
  <c r="D64" i="35"/>
  <c r="C64" i="35"/>
  <c r="B64" i="35"/>
  <c r="K63" i="35"/>
  <c r="J63" i="35"/>
  <c r="I63" i="35"/>
  <c r="H63" i="35"/>
  <c r="E63" i="35"/>
  <c r="D63" i="35"/>
  <c r="C63" i="35"/>
  <c r="B63" i="35"/>
  <c r="K62" i="35"/>
  <c r="J62" i="35"/>
  <c r="I62" i="35"/>
  <c r="H62" i="35"/>
  <c r="E62" i="35"/>
  <c r="D62" i="35"/>
  <c r="C62" i="35"/>
  <c r="B62" i="35"/>
  <c r="K61" i="35"/>
  <c r="J61" i="35"/>
  <c r="I61" i="35"/>
  <c r="H61" i="35"/>
  <c r="E61" i="35"/>
  <c r="D61" i="35"/>
  <c r="C61" i="35"/>
  <c r="B61" i="35"/>
  <c r="K60" i="35"/>
  <c r="J60" i="35"/>
  <c r="I60" i="35"/>
  <c r="H60" i="35"/>
  <c r="E60" i="35"/>
  <c r="D60" i="35"/>
  <c r="C60" i="35"/>
  <c r="B60" i="35"/>
  <c r="K59" i="35"/>
  <c r="J59" i="35"/>
  <c r="I59" i="35"/>
  <c r="H59" i="35"/>
  <c r="E59" i="35"/>
  <c r="D59" i="35"/>
  <c r="C59" i="35"/>
  <c r="B59" i="35"/>
  <c r="K58" i="35"/>
  <c r="J58" i="35"/>
  <c r="I58" i="35"/>
  <c r="H58" i="35"/>
  <c r="E58" i="35"/>
  <c r="D58" i="35"/>
  <c r="C58" i="35"/>
  <c r="B58" i="35"/>
  <c r="K57" i="35"/>
  <c r="J57" i="35"/>
  <c r="I57" i="35"/>
  <c r="H57" i="35"/>
  <c r="E57" i="35"/>
  <c r="D57" i="35"/>
  <c r="C57" i="35"/>
  <c r="B57" i="35"/>
  <c r="K56" i="35"/>
  <c r="J56" i="35"/>
  <c r="I56" i="35"/>
  <c r="H56" i="35"/>
  <c r="E56" i="35"/>
  <c r="D56" i="35"/>
  <c r="C56" i="35"/>
  <c r="B56" i="35"/>
  <c r="K55" i="35"/>
  <c r="J55" i="35"/>
  <c r="I55" i="35"/>
  <c r="H55" i="35"/>
  <c r="E55" i="35"/>
  <c r="D55" i="35"/>
  <c r="C55" i="35"/>
  <c r="B55" i="35"/>
  <c r="K54" i="35"/>
  <c r="J54" i="35"/>
  <c r="I54" i="35"/>
  <c r="H54" i="35"/>
  <c r="E54" i="35"/>
  <c r="D54" i="35"/>
  <c r="C54" i="35"/>
  <c r="B54" i="35"/>
  <c r="K53" i="35"/>
  <c r="J53" i="35"/>
  <c r="I53" i="35"/>
  <c r="H53" i="35"/>
  <c r="E53" i="35"/>
  <c r="D53" i="35"/>
  <c r="C53" i="35"/>
  <c r="B53" i="35"/>
  <c r="K52" i="35"/>
  <c r="J52" i="35"/>
  <c r="I52" i="35"/>
  <c r="H52" i="35"/>
  <c r="E52" i="35"/>
  <c r="D52" i="35"/>
  <c r="C52" i="35"/>
  <c r="B52" i="35"/>
  <c r="K51" i="35"/>
  <c r="J51" i="35"/>
  <c r="I51" i="35"/>
  <c r="H51" i="35"/>
  <c r="E51" i="35"/>
  <c r="D51" i="35"/>
  <c r="C51" i="35"/>
  <c r="B51" i="35"/>
  <c r="K50" i="35"/>
  <c r="J50" i="35"/>
  <c r="I50" i="35"/>
  <c r="H50" i="35"/>
  <c r="E50" i="35"/>
  <c r="D50" i="35"/>
  <c r="C50" i="35"/>
  <c r="B50" i="35"/>
  <c r="K49" i="35"/>
  <c r="J49" i="35"/>
  <c r="I49" i="35"/>
  <c r="H49" i="35"/>
  <c r="E49" i="35"/>
  <c r="D49" i="35"/>
  <c r="C49" i="35"/>
  <c r="B49" i="35"/>
  <c r="K48" i="35"/>
  <c r="J48" i="35"/>
  <c r="I48" i="35"/>
  <c r="H48" i="35"/>
  <c r="E48" i="35"/>
  <c r="D48" i="35"/>
  <c r="C48" i="35"/>
  <c r="B48" i="35"/>
  <c r="E47" i="35"/>
  <c r="D47" i="35"/>
  <c r="C47" i="35"/>
  <c r="B47" i="35"/>
  <c r="E46" i="35"/>
  <c r="D46" i="35"/>
  <c r="C46" i="35"/>
  <c r="B46" i="35"/>
  <c r="E45" i="35"/>
  <c r="D45" i="35"/>
  <c r="C45" i="35"/>
  <c r="B45" i="35"/>
  <c r="K44" i="35"/>
  <c r="J44" i="35"/>
  <c r="I44" i="35"/>
  <c r="H44" i="35"/>
  <c r="E44" i="35"/>
  <c r="D44" i="35"/>
  <c r="C44" i="35"/>
  <c r="B44" i="35"/>
  <c r="K43" i="35"/>
  <c r="J43" i="35"/>
  <c r="I43" i="35"/>
  <c r="H43" i="35"/>
  <c r="E43" i="35"/>
  <c r="D43" i="35"/>
  <c r="C43" i="35"/>
  <c r="B43" i="35"/>
  <c r="K42" i="35"/>
  <c r="J42" i="35"/>
  <c r="I42" i="35"/>
  <c r="H42" i="35"/>
  <c r="E42" i="35"/>
  <c r="D42" i="35"/>
  <c r="C42" i="35"/>
  <c r="B42" i="35"/>
  <c r="K41" i="35"/>
  <c r="J41" i="35"/>
  <c r="I41" i="35"/>
  <c r="H41" i="35"/>
  <c r="K40" i="35"/>
  <c r="J40" i="35"/>
  <c r="I40" i="35"/>
  <c r="H40" i="35"/>
  <c r="K39" i="35"/>
  <c r="J39" i="35"/>
  <c r="I39" i="35"/>
  <c r="H39" i="35"/>
  <c r="K38" i="35"/>
  <c r="J38" i="35"/>
  <c r="I38" i="35"/>
  <c r="H38" i="35"/>
  <c r="E38" i="35"/>
  <c r="D38" i="35"/>
  <c r="C38" i="35"/>
  <c r="B38" i="35"/>
  <c r="K37" i="35"/>
  <c r="J37" i="35"/>
  <c r="I37" i="35"/>
  <c r="H37" i="35"/>
  <c r="E37" i="35"/>
  <c r="D37" i="35"/>
  <c r="C37" i="35"/>
  <c r="B37" i="35"/>
  <c r="K36" i="35"/>
  <c r="J36" i="35"/>
  <c r="I36" i="35"/>
  <c r="H36" i="35"/>
  <c r="E36" i="35"/>
  <c r="D36" i="35"/>
  <c r="C36" i="35"/>
  <c r="B36" i="35"/>
  <c r="K35" i="35"/>
  <c r="J35" i="35"/>
  <c r="I35" i="35"/>
  <c r="H35" i="35"/>
  <c r="E35" i="35"/>
  <c r="D35" i="35"/>
  <c r="C35" i="35"/>
  <c r="B35" i="35"/>
  <c r="K34" i="35"/>
  <c r="J34" i="35"/>
  <c r="I34" i="35"/>
  <c r="H34" i="35"/>
  <c r="E34" i="35"/>
  <c r="D34" i="35"/>
  <c r="C34" i="35"/>
  <c r="B34" i="35"/>
  <c r="K33" i="35"/>
  <c r="J33" i="35"/>
  <c r="I33" i="35"/>
  <c r="H33" i="35"/>
  <c r="E33" i="35"/>
  <c r="D33" i="35"/>
  <c r="C33" i="35"/>
  <c r="B33" i="35"/>
  <c r="K32" i="35"/>
  <c r="J32" i="35"/>
  <c r="I32" i="35"/>
  <c r="H32" i="35"/>
  <c r="E32" i="35"/>
  <c r="D32" i="35"/>
  <c r="C32" i="35"/>
  <c r="B32" i="35"/>
  <c r="K31" i="35"/>
  <c r="J31" i="35"/>
  <c r="I31" i="35"/>
  <c r="H31" i="35"/>
  <c r="E31" i="35"/>
  <c r="D31" i="35"/>
  <c r="C31" i="35"/>
  <c r="B31" i="35"/>
  <c r="K30" i="35"/>
  <c r="J30" i="35"/>
  <c r="I30" i="35"/>
  <c r="H30" i="35"/>
  <c r="E30" i="35"/>
  <c r="D30" i="35"/>
  <c r="C30" i="35"/>
  <c r="B30" i="35"/>
  <c r="K29" i="35"/>
  <c r="J29" i="35"/>
  <c r="I29" i="35"/>
  <c r="H29" i="35"/>
  <c r="E29" i="35"/>
  <c r="D29" i="35"/>
  <c r="C29" i="35"/>
  <c r="B29" i="35"/>
  <c r="K28" i="35"/>
  <c r="J28" i="35"/>
  <c r="I28" i="35"/>
  <c r="H28" i="35"/>
  <c r="E28" i="35"/>
  <c r="D28" i="35"/>
  <c r="C28" i="35"/>
  <c r="B28" i="35"/>
  <c r="K27" i="35"/>
  <c r="J27" i="35"/>
  <c r="I27" i="35"/>
  <c r="H27" i="35"/>
  <c r="E27" i="35"/>
  <c r="D27" i="35"/>
  <c r="C27" i="35"/>
  <c r="B27" i="35"/>
  <c r="K26" i="35"/>
  <c r="J26" i="35"/>
  <c r="I26" i="35"/>
  <c r="H26" i="35"/>
  <c r="E26" i="35"/>
  <c r="D26" i="35"/>
  <c r="C26" i="35"/>
  <c r="B26" i="35"/>
  <c r="K25" i="35"/>
  <c r="J25" i="35"/>
  <c r="I25" i="35"/>
  <c r="H25" i="35"/>
  <c r="E25" i="35"/>
  <c r="D25" i="35"/>
  <c r="C25" i="35"/>
  <c r="B25" i="35"/>
  <c r="K24" i="35"/>
  <c r="J24" i="35"/>
  <c r="I24" i="35"/>
  <c r="H24" i="35"/>
  <c r="E24" i="35"/>
  <c r="D24" i="35"/>
  <c r="C24" i="35"/>
  <c r="B24" i="35"/>
  <c r="K23" i="35"/>
  <c r="J23" i="35"/>
  <c r="I23" i="35"/>
  <c r="H23" i="35"/>
  <c r="E23" i="35"/>
  <c r="D23" i="35"/>
  <c r="C23" i="35"/>
  <c r="B23" i="35"/>
  <c r="K22" i="35"/>
  <c r="J22" i="35"/>
  <c r="I22" i="35"/>
  <c r="H22" i="35"/>
  <c r="E22" i="35"/>
  <c r="D22" i="35"/>
  <c r="C22" i="35"/>
  <c r="B22" i="35"/>
  <c r="K21" i="35"/>
  <c r="J21" i="35"/>
  <c r="I21" i="35"/>
  <c r="H21" i="35"/>
  <c r="E21" i="35"/>
  <c r="D21" i="35"/>
  <c r="C21" i="35"/>
  <c r="B21" i="35"/>
  <c r="K20" i="35"/>
  <c r="J20" i="35"/>
  <c r="I20" i="35"/>
  <c r="H20" i="35"/>
  <c r="E20" i="35"/>
  <c r="D20" i="35"/>
  <c r="C20" i="35"/>
  <c r="B20" i="35"/>
  <c r="K19" i="35"/>
  <c r="J19" i="35"/>
  <c r="I19" i="35"/>
  <c r="H19" i="35"/>
  <c r="E19" i="35"/>
  <c r="D19" i="35"/>
  <c r="C19" i="35"/>
  <c r="B19" i="35"/>
  <c r="K18" i="35"/>
  <c r="J18" i="35"/>
  <c r="I18" i="35"/>
  <c r="H18" i="35"/>
  <c r="E18" i="35"/>
  <c r="D18" i="35"/>
  <c r="C18" i="35"/>
  <c r="B18" i="35"/>
  <c r="K17" i="35"/>
  <c r="J17" i="35"/>
  <c r="I17" i="35"/>
  <c r="H17" i="35"/>
  <c r="E17" i="35"/>
  <c r="D17" i="35"/>
  <c r="C17" i="35"/>
  <c r="B17" i="35"/>
  <c r="K16" i="35"/>
  <c r="J16" i="35"/>
  <c r="I16" i="35"/>
  <c r="H16" i="35"/>
  <c r="E16" i="35"/>
  <c r="D16" i="35"/>
  <c r="C16" i="35"/>
  <c r="B16" i="35"/>
  <c r="K15" i="35"/>
  <c r="J15" i="35"/>
  <c r="I15" i="35"/>
  <c r="H15" i="35"/>
  <c r="E15" i="35"/>
  <c r="D15" i="35"/>
  <c r="C15" i="35"/>
  <c r="B15" i="35"/>
  <c r="E14" i="35"/>
  <c r="D14" i="35"/>
  <c r="C14" i="35"/>
  <c r="B14" i="35"/>
  <c r="E138" i="36"/>
  <c r="D138" i="36"/>
  <c r="C138" i="36"/>
  <c r="B138" i="36"/>
  <c r="K133" i="36"/>
  <c r="J133" i="36"/>
  <c r="I133" i="36"/>
  <c r="H133" i="36"/>
  <c r="K132" i="36"/>
  <c r="J132" i="36"/>
  <c r="I132" i="36"/>
  <c r="H132" i="36"/>
  <c r="K131" i="36"/>
  <c r="J131" i="36"/>
  <c r="I131" i="36"/>
  <c r="H131" i="36"/>
  <c r="K130" i="36"/>
  <c r="J130" i="36"/>
  <c r="I130" i="36"/>
  <c r="H130" i="36"/>
  <c r="K129" i="36"/>
  <c r="J129" i="36"/>
  <c r="I129" i="36"/>
  <c r="H129" i="36"/>
  <c r="K128" i="36"/>
  <c r="J128" i="36"/>
  <c r="I128" i="36"/>
  <c r="H128" i="36"/>
  <c r="E128" i="36"/>
  <c r="D128" i="36"/>
  <c r="C128" i="36"/>
  <c r="B128" i="36"/>
  <c r="K127" i="36"/>
  <c r="J127" i="36"/>
  <c r="I127" i="36"/>
  <c r="H127" i="36"/>
  <c r="E127" i="36"/>
  <c r="D127" i="36"/>
  <c r="C127" i="36"/>
  <c r="B127" i="36"/>
  <c r="K126" i="36"/>
  <c r="J126" i="36"/>
  <c r="I126" i="36"/>
  <c r="H126" i="36"/>
  <c r="E126" i="36"/>
  <c r="D126" i="36"/>
  <c r="C126" i="36"/>
  <c r="B126" i="36"/>
  <c r="K125" i="36"/>
  <c r="J125" i="36"/>
  <c r="I125" i="36"/>
  <c r="H125" i="36"/>
  <c r="E125" i="36"/>
  <c r="D125" i="36"/>
  <c r="C125" i="36"/>
  <c r="B125" i="36"/>
  <c r="K124" i="36"/>
  <c r="J124" i="36"/>
  <c r="I124" i="36"/>
  <c r="H124" i="36"/>
  <c r="E124" i="36"/>
  <c r="D124" i="36"/>
  <c r="C124" i="36"/>
  <c r="B124" i="36"/>
  <c r="K123" i="36"/>
  <c r="J123" i="36"/>
  <c r="I123" i="36"/>
  <c r="H123" i="36"/>
  <c r="E123" i="36"/>
  <c r="D123" i="36"/>
  <c r="C123" i="36"/>
  <c r="B123" i="36"/>
  <c r="K122" i="36"/>
  <c r="J122" i="36"/>
  <c r="I122" i="36"/>
  <c r="H122" i="36"/>
  <c r="E122" i="36"/>
  <c r="D122" i="36"/>
  <c r="C122" i="36"/>
  <c r="B122" i="36"/>
  <c r="K121" i="36"/>
  <c r="J121" i="36"/>
  <c r="I121" i="36"/>
  <c r="H121" i="36"/>
  <c r="E121" i="36"/>
  <c r="D121" i="36"/>
  <c r="C121" i="36"/>
  <c r="B121" i="36"/>
  <c r="K120" i="36"/>
  <c r="J120" i="36"/>
  <c r="I120" i="36"/>
  <c r="H120" i="36"/>
  <c r="E120" i="36"/>
  <c r="D120" i="36"/>
  <c r="C120" i="36"/>
  <c r="B120" i="36"/>
  <c r="K119" i="36"/>
  <c r="J119" i="36"/>
  <c r="I119" i="36"/>
  <c r="H119" i="36"/>
  <c r="E119" i="36"/>
  <c r="D119" i="36"/>
  <c r="C119" i="36"/>
  <c r="B119" i="36"/>
  <c r="K118" i="36"/>
  <c r="J118" i="36"/>
  <c r="I118" i="36"/>
  <c r="H118" i="36"/>
  <c r="E118" i="36"/>
  <c r="D118" i="36"/>
  <c r="C118" i="36"/>
  <c r="B118" i="36"/>
  <c r="K117" i="36"/>
  <c r="J117" i="36"/>
  <c r="I117" i="36"/>
  <c r="H117" i="36"/>
  <c r="E117" i="36"/>
  <c r="D117" i="36"/>
  <c r="C117" i="36"/>
  <c r="B117" i="36"/>
  <c r="K116" i="36"/>
  <c r="J116" i="36"/>
  <c r="I116" i="36"/>
  <c r="H116" i="36"/>
  <c r="E116" i="36"/>
  <c r="D116" i="36"/>
  <c r="C116" i="36"/>
  <c r="B116" i="36"/>
  <c r="K115" i="36"/>
  <c r="J115" i="36"/>
  <c r="I115" i="36"/>
  <c r="H115" i="36"/>
  <c r="E115" i="36"/>
  <c r="D115" i="36"/>
  <c r="C115" i="36"/>
  <c r="B115" i="36"/>
  <c r="K114" i="36"/>
  <c r="J114" i="36"/>
  <c r="I114" i="36"/>
  <c r="H114" i="36"/>
  <c r="E114" i="36"/>
  <c r="D114" i="36"/>
  <c r="C114" i="36"/>
  <c r="B114" i="36"/>
  <c r="E113" i="36"/>
  <c r="D113" i="36"/>
  <c r="C113" i="36"/>
  <c r="B113" i="36"/>
  <c r="E112" i="36"/>
  <c r="D112" i="36"/>
  <c r="C112" i="36"/>
  <c r="B112" i="36"/>
  <c r="K110" i="36"/>
  <c r="J110" i="36"/>
  <c r="I110" i="36"/>
  <c r="H110" i="36"/>
  <c r="K109" i="36"/>
  <c r="J109" i="36"/>
  <c r="I109" i="36"/>
  <c r="H109" i="36"/>
  <c r="K108" i="36"/>
  <c r="J108" i="36"/>
  <c r="I108" i="36"/>
  <c r="H108" i="36"/>
  <c r="E108" i="36"/>
  <c r="D108" i="36"/>
  <c r="C108" i="36"/>
  <c r="B108" i="36"/>
  <c r="K107" i="36"/>
  <c r="J107" i="36"/>
  <c r="I107" i="36"/>
  <c r="H107" i="36"/>
  <c r="E107" i="36"/>
  <c r="D107" i="36"/>
  <c r="C107" i="36"/>
  <c r="B107" i="36"/>
  <c r="K106" i="36"/>
  <c r="J106" i="36"/>
  <c r="I106" i="36"/>
  <c r="H106" i="36"/>
  <c r="E106" i="36"/>
  <c r="D106" i="36"/>
  <c r="C106" i="36"/>
  <c r="B106" i="36"/>
  <c r="K105" i="36"/>
  <c r="J105" i="36"/>
  <c r="I105" i="36"/>
  <c r="H105" i="36"/>
  <c r="E105" i="36"/>
  <c r="D105" i="36"/>
  <c r="C105" i="36"/>
  <c r="B105" i="36"/>
  <c r="K104" i="36"/>
  <c r="J104" i="36"/>
  <c r="I104" i="36"/>
  <c r="H104" i="36"/>
  <c r="E104" i="36"/>
  <c r="D104" i="36"/>
  <c r="C104" i="36"/>
  <c r="B104" i="36"/>
  <c r="K103" i="36"/>
  <c r="J103" i="36"/>
  <c r="I103" i="36"/>
  <c r="H103" i="36"/>
  <c r="E103" i="36"/>
  <c r="D103" i="36"/>
  <c r="C103" i="36"/>
  <c r="B103" i="36"/>
  <c r="K102" i="36"/>
  <c r="J102" i="36"/>
  <c r="I102" i="36"/>
  <c r="H102" i="36"/>
  <c r="E102" i="36"/>
  <c r="D102" i="36"/>
  <c r="C102" i="36"/>
  <c r="B102" i="36"/>
  <c r="K101" i="36"/>
  <c r="J101" i="36"/>
  <c r="I101" i="36"/>
  <c r="H101" i="36"/>
  <c r="E101" i="36"/>
  <c r="D101" i="36"/>
  <c r="C101" i="36"/>
  <c r="B101" i="36"/>
  <c r="K100" i="36"/>
  <c r="J100" i="36"/>
  <c r="I100" i="36"/>
  <c r="H100" i="36"/>
  <c r="E100" i="36"/>
  <c r="D100" i="36"/>
  <c r="C100" i="36"/>
  <c r="B100" i="36"/>
  <c r="K99" i="36"/>
  <c r="J99" i="36"/>
  <c r="I99" i="36"/>
  <c r="H99" i="36"/>
  <c r="E99" i="36"/>
  <c r="D99" i="36"/>
  <c r="C99" i="36"/>
  <c r="B99" i="36"/>
  <c r="K98" i="36"/>
  <c r="J98" i="36"/>
  <c r="I98" i="36"/>
  <c r="H98" i="36"/>
  <c r="E98" i="36"/>
  <c r="D98" i="36"/>
  <c r="C98" i="36"/>
  <c r="B98" i="36"/>
  <c r="K97" i="36"/>
  <c r="J97" i="36"/>
  <c r="I97" i="36"/>
  <c r="H97" i="36"/>
  <c r="E97" i="36"/>
  <c r="D97" i="36"/>
  <c r="C97" i="36"/>
  <c r="B97" i="36"/>
  <c r="K96" i="36"/>
  <c r="J96" i="36"/>
  <c r="I96" i="36"/>
  <c r="H96" i="36"/>
  <c r="E96" i="36"/>
  <c r="D96" i="36"/>
  <c r="C96" i="36"/>
  <c r="B96" i="36"/>
  <c r="K95" i="36"/>
  <c r="J95" i="36"/>
  <c r="I95" i="36"/>
  <c r="H95" i="36"/>
  <c r="E95" i="36"/>
  <c r="D95" i="36"/>
  <c r="C95" i="36"/>
  <c r="B95" i="36"/>
  <c r="K94" i="36"/>
  <c r="J94" i="36"/>
  <c r="I94" i="36"/>
  <c r="H94" i="36"/>
  <c r="E94" i="36"/>
  <c r="D94" i="36"/>
  <c r="C94" i="36"/>
  <c r="B94" i="36"/>
  <c r="K93" i="36"/>
  <c r="J93" i="36"/>
  <c r="I93" i="36"/>
  <c r="H93" i="36"/>
  <c r="E93" i="36"/>
  <c r="D93" i="36"/>
  <c r="C93" i="36"/>
  <c r="B93" i="36"/>
  <c r="K92" i="36"/>
  <c r="J92" i="36"/>
  <c r="I92" i="36"/>
  <c r="H92" i="36"/>
  <c r="E92" i="36"/>
  <c r="D92" i="36"/>
  <c r="C92" i="36"/>
  <c r="B92" i="36"/>
  <c r="K91" i="36"/>
  <c r="J91" i="36"/>
  <c r="I91" i="36"/>
  <c r="H91" i="36"/>
  <c r="E91" i="36"/>
  <c r="D91" i="36"/>
  <c r="C91" i="36"/>
  <c r="B91" i="36"/>
  <c r="K90" i="36"/>
  <c r="J90" i="36"/>
  <c r="I90" i="36"/>
  <c r="H90" i="36"/>
  <c r="E90" i="36"/>
  <c r="D90" i="36"/>
  <c r="C90" i="36"/>
  <c r="B90" i="36"/>
  <c r="K89" i="36"/>
  <c r="J89" i="36"/>
  <c r="I89" i="36"/>
  <c r="H89" i="36"/>
  <c r="E89" i="36"/>
  <c r="D89" i="36"/>
  <c r="C89" i="36"/>
  <c r="B89" i="36"/>
  <c r="E67" i="36"/>
  <c r="D67" i="36"/>
  <c r="C67" i="36"/>
  <c r="B67" i="36"/>
  <c r="E66" i="36"/>
  <c r="D66" i="36"/>
  <c r="C66" i="36"/>
  <c r="B66" i="36"/>
  <c r="E65" i="36"/>
  <c r="D65" i="36"/>
  <c r="C65" i="36"/>
  <c r="B65" i="36"/>
  <c r="E64" i="36"/>
  <c r="D64" i="36"/>
  <c r="C64" i="36"/>
  <c r="B64" i="36"/>
  <c r="K63" i="36"/>
  <c r="J63" i="36"/>
  <c r="I63" i="36"/>
  <c r="H63" i="36"/>
  <c r="E63" i="36"/>
  <c r="D63" i="36"/>
  <c r="C63" i="36"/>
  <c r="B63" i="36"/>
  <c r="K62" i="36"/>
  <c r="J62" i="36"/>
  <c r="I62" i="36"/>
  <c r="H62" i="36"/>
  <c r="E62" i="36"/>
  <c r="D62" i="36"/>
  <c r="C62" i="36"/>
  <c r="B62" i="36"/>
  <c r="K61" i="36"/>
  <c r="J61" i="36"/>
  <c r="I61" i="36"/>
  <c r="H61" i="36"/>
  <c r="E61" i="36"/>
  <c r="D61" i="36"/>
  <c r="C61" i="36"/>
  <c r="B61" i="36"/>
  <c r="K60" i="36"/>
  <c r="J60" i="36"/>
  <c r="I60" i="36"/>
  <c r="H60" i="36"/>
  <c r="E60" i="36"/>
  <c r="D60" i="36"/>
  <c r="C60" i="36"/>
  <c r="B60" i="36"/>
  <c r="K59" i="36"/>
  <c r="J59" i="36"/>
  <c r="I59" i="36"/>
  <c r="H59" i="36"/>
  <c r="E59" i="36"/>
  <c r="D59" i="36"/>
  <c r="C59" i="36"/>
  <c r="B59" i="36"/>
  <c r="K58" i="36"/>
  <c r="J58" i="36"/>
  <c r="I58" i="36"/>
  <c r="H58" i="36"/>
  <c r="E58" i="36"/>
  <c r="D58" i="36"/>
  <c r="C58" i="36"/>
  <c r="B58" i="36"/>
  <c r="K57" i="36"/>
  <c r="J57" i="36"/>
  <c r="I57" i="36"/>
  <c r="H57" i="36"/>
  <c r="E57" i="36"/>
  <c r="D57" i="36"/>
  <c r="C57" i="36"/>
  <c r="B57" i="36"/>
  <c r="K56" i="36"/>
  <c r="J56" i="36"/>
  <c r="I56" i="36"/>
  <c r="H56" i="36"/>
  <c r="E56" i="36"/>
  <c r="D56" i="36"/>
  <c r="C56" i="36"/>
  <c r="B56" i="36"/>
  <c r="K55" i="36"/>
  <c r="J55" i="36"/>
  <c r="I55" i="36"/>
  <c r="H55" i="36"/>
  <c r="E55" i="36"/>
  <c r="D55" i="36"/>
  <c r="C55" i="36"/>
  <c r="B55" i="36"/>
  <c r="K54" i="36"/>
  <c r="J54" i="36"/>
  <c r="I54" i="36"/>
  <c r="H54" i="36"/>
  <c r="E54" i="36"/>
  <c r="D54" i="36"/>
  <c r="C54" i="36"/>
  <c r="B54" i="36"/>
  <c r="K53" i="36"/>
  <c r="J53" i="36"/>
  <c r="I53" i="36"/>
  <c r="H53" i="36"/>
  <c r="E53" i="36"/>
  <c r="D53" i="36"/>
  <c r="C53" i="36"/>
  <c r="B53" i="36"/>
  <c r="K52" i="36"/>
  <c r="J52" i="36"/>
  <c r="I52" i="36"/>
  <c r="H52" i="36"/>
  <c r="E52" i="36"/>
  <c r="D52" i="36"/>
  <c r="C52" i="36"/>
  <c r="B52" i="36"/>
  <c r="K51" i="36"/>
  <c r="J51" i="36"/>
  <c r="I51" i="36"/>
  <c r="H51" i="36"/>
  <c r="E51" i="36"/>
  <c r="D51" i="36"/>
  <c r="C51" i="36"/>
  <c r="B51" i="36"/>
  <c r="K50" i="36"/>
  <c r="J50" i="36"/>
  <c r="I50" i="36"/>
  <c r="H50" i="36"/>
  <c r="E50" i="36"/>
  <c r="D50" i="36"/>
  <c r="C50" i="36"/>
  <c r="B50" i="36"/>
  <c r="K49" i="36"/>
  <c r="J49" i="36"/>
  <c r="I49" i="36"/>
  <c r="H49" i="36"/>
  <c r="E49" i="36"/>
  <c r="D49" i="36"/>
  <c r="C49" i="36"/>
  <c r="B49" i="36"/>
  <c r="K48" i="36"/>
  <c r="J48" i="36"/>
  <c r="I48" i="36"/>
  <c r="H48" i="36"/>
  <c r="E48" i="36"/>
  <c r="D48" i="36"/>
  <c r="C48" i="36"/>
  <c r="B48" i="36"/>
  <c r="E47" i="36"/>
  <c r="D47" i="36"/>
  <c r="C47" i="36"/>
  <c r="B47" i="36"/>
  <c r="E46" i="36"/>
  <c r="D46" i="36"/>
  <c r="C46" i="36"/>
  <c r="B46" i="36"/>
  <c r="E45" i="36"/>
  <c r="D45" i="36"/>
  <c r="C45" i="36"/>
  <c r="B45" i="36"/>
  <c r="K44" i="36"/>
  <c r="J44" i="36"/>
  <c r="I44" i="36"/>
  <c r="H44" i="36"/>
  <c r="E44" i="36"/>
  <c r="D44" i="36"/>
  <c r="C44" i="36"/>
  <c r="B44" i="36"/>
  <c r="K43" i="36"/>
  <c r="J43" i="36"/>
  <c r="I43" i="36"/>
  <c r="H43" i="36"/>
  <c r="E43" i="36"/>
  <c r="D43" i="36"/>
  <c r="C43" i="36"/>
  <c r="B43" i="36"/>
  <c r="K42" i="36"/>
  <c r="J42" i="36"/>
  <c r="I42" i="36"/>
  <c r="H42" i="36"/>
  <c r="E42" i="36"/>
  <c r="D42" i="36"/>
  <c r="C42" i="36"/>
  <c r="B42" i="36"/>
  <c r="K41" i="36"/>
  <c r="J41" i="36"/>
  <c r="I41" i="36"/>
  <c r="H41" i="36"/>
  <c r="K40" i="36"/>
  <c r="J40" i="36"/>
  <c r="I40" i="36"/>
  <c r="H40" i="36"/>
  <c r="K39" i="36"/>
  <c r="J39" i="36"/>
  <c r="I39" i="36"/>
  <c r="H39" i="36"/>
  <c r="K38" i="36"/>
  <c r="J38" i="36"/>
  <c r="I38" i="36"/>
  <c r="H38" i="36"/>
  <c r="E38" i="36"/>
  <c r="D38" i="36"/>
  <c r="C38" i="36"/>
  <c r="B38" i="36"/>
  <c r="K37" i="36"/>
  <c r="J37" i="36"/>
  <c r="I37" i="36"/>
  <c r="H37" i="36"/>
  <c r="E37" i="36"/>
  <c r="D37" i="36"/>
  <c r="C37" i="36"/>
  <c r="B37" i="36"/>
  <c r="K36" i="36"/>
  <c r="J36" i="36"/>
  <c r="I36" i="36"/>
  <c r="H36" i="36"/>
  <c r="E36" i="36"/>
  <c r="D36" i="36"/>
  <c r="C36" i="36"/>
  <c r="B36" i="36"/>
  <c r="K35" i="36"/>
  <c r="J35" i="36"/>
  <c r="I35" i="36"/>
  <c r="H35" i="36"/>
  <c r="E35" i="36"/>
  <c r="D35" i="36"/>
  <c r="C35" i="36"/>
  <c r="B35" i="36"/>
  <c r="K34" i="36"/>
  <c r="J34" i="36"/>
  <c r="I34" i="36"/>
  <c r="H34" i="36"/>
  <c r="E34" i="36"/>
  <c r="D34" i="36"/>
  <c r="C34" i="36"/>
  <c r="B34" i="36"/>
  <c r="K33" i="36"/>
  <c r="J33" i="36"/>
  <c r="I33" i="36"/>
  <c r="H33" i="36"/>
  <c r="E33" i="36"/>
  <c r="D33" i="36"/>
  <c r="C33" i="36"/>
  <c r="B33" i="36"/>
  <c r="K32" i="36"/>
  <c r="J32" i="36"/>
  <c r="I32" i="36"/>
  <c r="H32" i="36"/>
  <c r="E32" i="36"/>
  <c r="D32" i="36"/>
  <c r="C32" i="36"/>
  <c r="B32" i="36"/>
  <c r="K31" i="36"/>
  <c r="J31" i="36"/>
  <c r="I31" i="36"/>
  <c r="H31" i="36"/>
  <c r="E31" i="36"/>
  <c r="D31" i="36"/>
  <c r="C31" i="36"/>
  <c r="B31" i="36"/>
  <c r="K30" i="36"/>
  <c r="J30" i="36"/>
  <c r="I30" i="36"/>
  <c r="H30" i="36"/>
  <c r="E30" i="36"/>
  <c r="D30" i="36"/>
  <c r="C30" i="36"/>
  <c r="B30" i="36"/>
  <c r="K29" i="36"/>
  <c r="J29" i="36"/>
  <c r="I29" i="36"/>
  <c r="H29" i="36"/>
  <c r="E29" i="36"/>
  <c r="D29" i="36"/>
  <c r="C29" i="36"/>
  <c r="B29" i="36"/>
  <c r="K28" i="36"/>
  <c r="J28" i="36"/>
  <c r="I28" i="36"/>
  <c r="H28" i="36"/>
  <c r="E28" i="36"/>
  <c r="D28" i="36"/>
  <c r="C28" i="36"/>
  <c r="B28" i="36"/>
  <c r="K27" i="36"/>
  <c r="J27" i="36"/>
  <c r="I27" i="36"/>
  <c r="H27" i="36"/>
  <c r="E27" i="36"/>
  <c r="D27" i="36"/>
  <c r="C27" i="36"/>
  <c r="B27" i="36"/>
  <c r="K26" i="36"/>
  <c r="J26" i="36"/>
  <c r="I26" i="36"/>
  <c r="H26" i="36"/>
  <c r="E26" i="36"/>
  <c r="D26" i="36"/>
  <c r="C26" i="36"/>
  <c r="B26" i="36"/>
  <c r="K25" i="36"/>
  <c r="J25" i="36"/>
  <c r="I25" i="36"/>
  <c r="H25" i="36"/>
  <c r="E25" i="36"/>
  <c r="D25" i="36"/>
  <c r="C25" i="36"/>
  <c r="B25" i="36"/>
  <c r="K24" i="36"/>
  <c r="J24" i="36"/>
  <c r="I24" i="36"/>
  <c r="H24" i="36"/>
  <c r="E24" i="36"/>
  <c r="D24" i="36"/>
  <c r="C24" i="36"/>
  <c r="B24" i="36"/>
  <c r="K23" i="36"/>
  <c r="J23" i="36"/>
  <c r="I23" i="36"/>
  <c r="H23" i="36"/>
  <c r="E23" i="36"/>
  <c r="D23" i="36"/>
  <c r="C23" i="36"/>
  <c r="B23" i="36"/>
  <c r="K22" i="36"/>
  <c r="J22" i="36"/>
  <c r="I22" i="36"/>
  <c r="H22" i="36"/>
  <c r="E22" i="36"/>
  <c r="D22" i="36"/>
  <c r="C22" i="36"/>
  <c r="B22" i="36"/>
  <c r="K21" i="36"/>
  <c r="J21" i="36"/>
  <c r="I21" i="36"/>
  <c r="H21" i="36"/>
  <c r="E21" i="36"/>
  <c r="D21" i="36"/>
  <c r="C21" i="36"/>
  <c r="B21" i="36"/>
  <c r="K20" i="36"/>
  <c r="J20" i="36"/>
  <c r="I20" i="36"/>
  <c r="H20" i="36"/>
  <c r="E20" i="36"/>
  <c r="D20" i="36"/>
  <c r="C20" i="36"/>
  <c r="B20" i="36"/>
  <c r="K19" i="36"/>
  <c r="J19" i="36"/>
  <c r="I19" i="36"/>
  <c r="H19" i="36"/>
  <c r="E19" i="36"/>
  <c r="D19" i="36"/>
  <c r="C19" i="36"/>
  <c r="B19" i="36"/>
  <c r="K18" i="36"/>
  <c r="J18" i="36"/>
  <c r="I18" i="36"/>
  <c r="H18" i="36"/>
  <c r="E18" i="36"/>
  <c r="D18" i="36"/>
  <c r="C18" i="36"/>
  <c r="B18" i="36"/>
  <c r="K17" i="36"/>
  <c r="J17" i="36"/>
  <c r="I17" i="36"/>
  <c r="H17" i="36"/>
  <c r="E17" i="36"/>
  <c r="D17" i="36"/>
  <c r="C17" i="36"/>
  <c r="B17" i="36"/>
  <c r="K16" i="36"/>
  <c r="J16" i="36"/>
  <c r="I16" i="36"/>
  <c r="H16" i="36"/>
  <c r="E16" i="36"/>
  <c r="D16" i="36"/>
  <c r="C16" i="36"/>
  <c r="B16" i="36"/>
  <c r="K15" i="36"/>
  <c r="J15" i="36"/>
  <c r="I15" i="36"/>
  <c r="H15" i="36"/>
  <c r="E15" i="36"/>
  <c r="D15" i="36"/>
  <c r="C15" i="36"/>
  <c r="B15" i="36"/>
  <c r="E14" i="36"/>
  <c r="D14" i="36"/>
  <c r="C14" i="36"/>
  <c r="B14" i="36"/>
  <c r="E138" i="37"/>
  <c r="D138" i="37"/>
  <c r="C138" i="37"/>
  <c r="B138" i="37"/>
  <c r="K133" i="37"/>
  <c r="J133" i="37"/>
  <c r="I133" i="37"/>
  <c r="H133" i="37"/>
  <c r="K132" i="37"/>
  <c r="J132" i="37"/>
  <c r="I132" i="37"/>
  <c r="H132" i="37"/>
  <c r="K131" i="37"/>
  <c r="J131" i="37"/>
  <c r="I131" i="37"/>
  <c r="H131" i="37"/>
  <c r="K130" i="37"/>
  <c r="J130" i="37"/>
  <c r="I130" i="37"/>
  <c r="H130" i="37"/>
  <c r="K129" i="37"/>
  <c r="J129" i="37"/>
  <c r="I129" i="37"/>
  <c r="H129" i="37"/>
  <c r="K128" i="37"/>
  <c r="J128" i="37"/>
  <c r="I128" i="37"/>
  <c r="H128" i="37"/>
  <c r="E128" i="37"/>
  <c r="D128" i="37"/>
  <c r="C128" i="37"/>
  <c r="B128" i="37"/>
  <c r="K127" i="37"/>
  <c r="J127" i="37"/>
  <c r="I127" i="37"/>
  <c r="H127" i="37"/>
  <c r="E127" i="37"/>
  <c r="D127" i="37"/>
  <c r="C127" i="37"/>
  <c r="B127" i="37"/>
  <c r="K126" i="37"/>
  <c r="J126" i="37"/>
  <c r="I126" i="37"/>
  <c r="H126" i="37"/>
  <c r="E126" i="37"/>
  <c r="D126" i="37"/>
  <c r="C126" i="37"/>
  <c r="B126" i="37"/>
  <c r="K125" i="37"/>
  <c r="J125" i="37"/>
  <c r="I125" i="37"/>
  <c r="H125" i="37"/>
  <c r="E125" i="37"/>
  <c r="D125" i="37"/>
  <c r="C125" i="37"/>
  <c r="B125" i="37"/>
  <c r="K124" i="37"/>
  <c r="J124" i="37"/>
  <c r="I124" i="37"/>
  <c r="H124" i="37"/>
  <c r="E124" i="37"/>
  <c r="D124" i="37"/>
  <c r="C124" i="37"/>
  <c r="B124" i="37"/>
  <c r="K123" i="37"/>
  <c r="J123" i="37"/>
  <c r="I123" i="37"/>
  <c r="H123" i="37"/>
  <c r="E123" i="37"/>
  <c r="D123" i="37"/>
  <c r="C123" i="37"/>
  <c r="B123" i="37"/>
  <c r="K122" i="37"/>
  <c r="J122" i="37"/>
  <c r="I122" i="37"/>
  <c r="H122" i="37"/>
  <c r="E122" i="37"/>
  <c r="D122" i="37"/>
  <c r="C122" i="37"/>
  <c r="B122" i="37"/>
  <c r="K121" i="37"/>
  <c r="J121" i="37"/>
  <c r="I121" i="37"/>
  <c r="H121" i="37"/>
  <c r="E121" i="37"/>
  <c r="D121" i="37"/>
  <c r="C121" i="37"/>
  <c r="B121" i="37"/>
  <c r="K120" i="37"/>
  <c r="J120" i="37"/>
  <c r="I120" i="37"/>
  <c r="H120" i="37"/>
  <c r="E120" i="37"/>
  <c r="D120" i="37"/>
  <c r="C120" i="37"/>
  <c r="B120" i="37"/>
  <c r="K119" i="37"/>
  <c r="J119" i="37"/>
  <c r="I119" i="37"/>
  <c r="H119" i="37"/>
  <c r="E119" i="37"/>
  <c r="D119" i="37"/>
  <c r="C119" i="37"/>
  <c r="B119" i="37"/>
  <c r="K118" i="37"/>
  <c r="J118" i="37"/>
  <c r="I118" i="37"/>
  <c r="H118" i="37"/>
  <c r="E118" i="37"/>
  <c r="D118" i="37"/>
  <c r="C118" i="37"/>
  <c r="B118" i="37"/>
  <c r="K117" i="37"/>
  <c r="J117" i="37"/>
  <c r="I117" i="37"/>
  <c r="H117" i="37"/>
  <c r="E117" i="37"/>
  <c r="D117" i="37"/>
  <c r="C117" i="37"/>
  <c r="B117" i="37"/>
  <c r="K116" i="37"/>
  <c r="J116" i="37"/>
  <c r="I116" i="37"/>
  <c r="H116" i="37"/>
  <c r="E116" i="37"/>
  <c r="D116" i="37"/>
  <c r="C116" i="37"/>
  <c r="B116" i="37"/>
  <c r="K115" i="37"/>
  <c r="J115" i="37"/>
  <c r="I115" i="37"/>
  <c r="H115" i="37"/>
  <c r="E115" i="37"/>
  <c r="D115" i="37"/>
  <c r="C115" i="37"/>
  <c r="B115" i="37"/>
  <c r="K114" i="37"/>
  <c r="J114" i="37"/>
  <c r="I114" i="37"/>
  <c r="H114" i="37"/>
  <c r="E114" i="37"/>
  <c r="D114" i="37"/>
  <c r="C114" i="37"/>
  <c r="B114" i="37"/>
  <c r="E113" i="37"/>
  <c r="D113" i="37"/>
  <c r="C113" i="37"/>
  <c r="B113" i="37"/>
  <c r="E112" i="37"/>
  <c r="D112" i="37"/>
  <c r="C112" i="37"/>
  <c r="B112" i="37"/>
  <c r="K110" i="37"/>
  <c r="J110" i="37"/>
  <c r="I110" i="37"/>
  <c r="H110" i="37"/>
  <c r="K109" i="37"/>
  <c r="J109" i="37"/>
  <c r="I109" i="37"/>
  <c r="H109" i="37"/>
  <c r="K108" i="37"/>
  <c r="J108" i="37"/>
  <c r="I108" i="37"/>
  <c r="H108" i="37"/>
  <c r="E108" i="37"/>
  <c r="D108" i="37"/>
  <c r="C108" i="37"/>
  <c r="B108" i="37"/>
  <c r="K107" i="37"/>
  <c r="J107" i="37"/>
  <c r="I107" i="37"/>
  <c r="H107" i="37"/>
  <c r="E107" i="37"/>
  <c r="D107" i="37"/>
  <c r="C107" i="37"/>
  <c r="B107" i="37"/>
  <c r="K106" i="37"/>
  <c r="J106" i="37"/>
  <c r="I106" i="37"/>
  <c r="H106" i="37"/>
  <c r="E106" i="37"/>
  <c r="D106" i="37"/>
  <c r="C106" i="37"/>
  <c r="B106" i="37"/>
  <c r="K105" i="37"/>
  <c r="J105" i="37"/>
  <c r="I105" i="37"/>
  <c r="H105" i="37"/>
  <c r="E105" i="37"/>
  <c r="D105" i="37"/>
  <c r="C105" i="37"/>
  <c r="B105" i="37"/>
  <c r="K104" i="37"/>
  <c r="J104" i="37"/>
  <c r="I104" i="37"/>
  <c r="H104" i="37"/>
  <c r="E104" i="37"/>
  <c r="D104" i="37"/>
  <c r="C104" i="37"/>
  <c r="B104" i="37"/>
  <c r="K103" i="37"/>
  <c r="J103" i="37"/>
  <c r="I103" i="37"/>
  <c r="H103" i="37"/>
  <c r="E103" i="37"/>
  <c r="D103" i="37"/>
  <c r="C103" i="37"/>
  <c r="B103" i="37"/>
  <c r="K102" i="37"/>
  <c r="J102" i="37"/>
  <c r="I102" i="37"/>
  <c r="H102" i="37"/>
  <c r="E102" i="37"/>
  <c r="D102" i="37"/>
  <c r="C102" i="37"/>
  <c r="B102" i="37"/>
  <c r="K101" i="37"/>
  <c r="J101" i="37"/>
  <c r="I101" i="37"/>
  <c r="H101" i="37"/>
  <c r="E101" i="37"/>
  <c r="D101" i="37"/>
  <c r="C101" i="37"/>
  <c r="B101" i="37"/>
  <c r="K100" i="37"/>
  <c r="J100" i="37"/>
  <c r="I100" i="37"/>
  <c r="H100" i="37"/>
  <c r="E100" i="37"/>
  <c r="D100" i="37"/>
  <c r="C100" i="37"/>
  <c r="B100" i="37"/>
  <c r="K99" i="37"/>
  <c r="J99" i="37"/>
  <c r="I99" i="37"/>
  <c r="H99" i="37"/>
  <c r="E99" i="37"/>
  <c r="D99" i="37"/>
  <c r="C99" i="37"/>
  <c r="B99" i="37"/>
  <c r="K98" i="37"/>
  <c r="J98" i="37"/>
  <c r="I98" i="37"/>
  <c r="H98" i="37"/>
  <c r="E98" i="37"/>
  <c r="D98" i="37"/>
  <c r="C98" i="37"/>
  <c r="B98" i="37"/>
  <c r="K97" i="37"/>
  <c r="J97" i="37"/>
  <c r="I97" i="37"/>
  <c r="H97" i="37"/>
  <c r="E97" i="37"/>
  <c r="D97" i="37"/>
  <c r="C97" i="37"/>
  <c r="B97" i="37"/>
  <c r="K96" i="37"/>
  <c r="J96" i="37"/>
  <c r="I96" i="37"/>
  <c r="H96" i="37"/>
  <c r="E96" i="37"/>
  <c r="D96" i="37"/>
  <c r="C96" i="37"/>
  <c r="B96" i="37"/>
  <c r="K95" i="37"/>
  <c r="J95" i="37"/>
  <c r="I95" i="37"/>
  <c r="H95" i="37"/>
  <c r="E95" i="37"/>
  <c r="D95" i="37"/>
  <c r="C95" i="37"/>
  <c r="B95" i="37"/>
  <c r="K94" i="37"/>
  <c r="J94" i="37"/>
  <c r="I94" i="37"/>
  <c r="H94" i="37"/>
  <c r="E94" i="37"/>
  <c r="D94" i="37"/>
  <c r="C94" i="37"/>
  <c r="B94" i="37"/>
  <c r="K93" i="37"/>
  <c r="J93" i="37"/>
  <c r="I93" i="37"/>
  <c r="H93" i="37"/>
  <c r="E93" i="37"/>
  <c r="D93" i="37"/>
  <c r="C93" i="37"/>
  <c r="B93" i="37"/>
  <c r="K92" i="37"/>
  <c r="J92" i="37"/>
  <c r="I92" i="37"/>
  <c r="H92" i="37"/>
  <c r="E92" i="37"/>
  <c r="D92" i="37"/>
  <c r="C92" i="37"/>
  <c r="B92" i="37"/>
  <c r="K91" i="37"/>
  <c r="J91" i="37"/>
  <c r="I91" i="37"/>
  <c r="H91" i="37"/>
  <c r="E91" i="37"/>
  <c r="D91" i="37"/>
  <c r="C91" i="37"/>
  <c r="B91" i="37"/>
  <c r="K90" i="37"/>
  <c r="J90" i="37"/>
  <c r="I90" i="37"/>
  <c r="H90" i="37"/>
  <c r="E90" i="37"/>
  <c r="D90" i="37"/>
  <c r="C90" i="37"/>
  <c r="B90" i="37"/>
  <c r="K89" i="37"/>
  <c r="J89" i="37"/>
  <c r="I89" i="37"/>
  <c r="H89" i="37"/>
  <c r="E89" i="37"/>
  <c r="D89" i="37"/>
  <c r="C89" i="37"/>
  <c r="B89" i="37"/>
  <c r="E67" i="37"/>
  <c r="D67" i="37"/>
  <c r="C67" i="37"/>
  <c r="B67" i="37"/>
  <c r="E66" i="37"/>
  <c r="D66" i="37"/>
  <c r="C66" i="37"/>
  <c r="B66" i="37"/>
  <c r="E65" i="37"/>
  <c r="D65" i="37"/>
  <c r="C65" i="37"/>
  <c r="B65" i="37"/>
  <c r="E64" i="37"/>
  <c r="D64" i="37"/>
  <c r="C64" i="37"/>
  <c r="B64" i="37"/>
  <c r="K63" i="37"/>
  <c r="J63" i="37"/>
  <c r="I63" i="37"/>
  <c r="H63" i="37"/>
  <c r="E63" i="37"/>
  <c r="D63" i="37"/>
  <c r="C63" i="37"/>
  <c r="B63" i="37"/>
  <c r="K62" i="37"/>
  <c r="J62" i="37"/>
  <c r="I62" i="37"/>
  <c r="H62" i="37"/>
  <c r="E62" i="37"/>
  <c r="D62" i="37"/>
  <c r="C62" i="37"/>
  <c r="B62" i="37"/>
  <c r="K61" i="37"/>
  <c r="J61" i="37"/>
  <c r="I61" i="37"/>
  <c r="H61" i="37"/>
  <c r="E61" i="37"/>
  <c r="D61" i="37"/>
  <c r="C61" i="37"/>
  <c r="B61" i="37"/>
  <c r="K60" i="37"/>
  <c r="J60" i="37"/>
  <c r="I60" i="37"/>
  <c r="H60" i="37"/>
  <c r="E60" i="37"/>
  <c r="D60" i="37"/>
  <c r="C60" i="37"/>
  <c r="B60" i="37"/>
  <c r="K59" i="37"/>
  <c r="J59" i="37"/>
  <c r="I59" i="37"/>
  <c r="H59" i="37"/>
  <c r="E59" i="37"/>
  <c r="D59" i="37"/>
  <c r="C59" i="37"/>
  <c r="B59" i="37"/>
  <c r="K58" i="37"/>
  <c r="J58" i="37"/>
  <c r="I58" i="37"/>
  <c r="H58" i="37"/>
  <c r="E58" i="37"/>
  <c r="D58" i="37"/>
  <c r="C58" i="37"/>
  <c r="B58" i="37"/>
  <c r="K57" i="37"/>
  <c r="J57" i="37"/>
  <c r="I57" i="37"/>
  <c r="H57" i="37"/>
  <c r="E57" i="37"/>
  <c r="D57" i="37"/>
  <c r="C57" i="37"/>
  <c r="B57" i="37"/>
  <c r="K56" i="37"/>
  <c r="J56" i="37"/>
  <c r="I56" i="37"/>
  <c r="H56" i="37"/>
  <c r="E56" i="37"/>
  <c r="D56" i="37"/>
  <c r="C56" i="37"/>
  <c r="B56" i="37"/>
  <c r="K55" i="37"/>
  <c r="J55" i="37"/>
  <c r="I55" i="37"/>
  <c r="H55" i="37"/>
  <c r="E55" i="37"/>
  <c r="D55" i="37"/>
  <c r="C55" i="37"/>
  <c r="B55" i="37"/>
  <c r="K54" i="37"/>
  <c r="J54" i="37"/>
  <c r="I54" i="37"/>
  <c r="H54" i="37"/>
  <c r="E54" i="37"/>
  <c r="D54" i="37"/>
  <c r="C54" i="37"/>
  <c r="B54" i="37"/>
  <c r="K53" i="37"/>
  <c r="J53" i="37"/>
  <c r="I53" i="37"/>
  <c r="H53" i="37"/>
  <c r="E53" i="37"/>
  <c r="D53" i="37"/>
  <c r="C53" i="37"/>
  <c r="B53" i="37"/>
  <c r="K52" i="37"/>
  <c r="J52" i="37"/>
  <c r="I52" i="37"/>
  <c r="H52" i="37"/>
  <c r="E52" i="37"/>
  <c r="D52" i="37"/>
  <c r="C52" i="37"/>
  <c r="B52" i="37"/>
  <c r="K51" i="37"/>
  <c r="J51" i="37"/>
  <c r="I51" i="37"/>
  <c r="H51" i="37"/>
  <c r="E51" i="37"/>
  <c r="D51" i="37"/>
  <c r="C51" i="37"/>
  <c r="B51" i="37"/>
  <c r="K50" i="37"/>
  <c r="J50" i="37"/>
  <c r="I50" i="37"/>
  <c r="H50" i="37"/>
  <c r="E50" i="37"/>
  <c r="D50" i="37"/>
  <c r="C50" i="37"/>
  <c r="B50" i="37"/>
  <c r="K49" i="37"/>
  <c r="J49" i="37"/>
  <c r="I49" i="37"/>
  <c r="H49" i="37"/>
  <c r="E49" i="37"/>
  <c r="D49" i="37"/>
  <c r="C49" i="37"/>
  <c r="B49" i="37"/>
  <c r="K48" i="37"/>
  <c r="J48" i="37"/>
  <c r="I48" i="37"/>
  <c r="H48" i="37"/>
  <c r="E48" i="37"/>
  <c r="D48" i="37"/>
  <c r="C48" i="37"/>
  <c r="B48" i="37"/>
  <c r="E47" i="37"/>
  <c r="D47" i="37"/>
  <c r="C47" i="37"/>
  <c r="B47" i="37"/>
  <c r="E46" i="37"/>
  <c r="D46" i="37"/>
  <c r="C46" i="37"/>
  <c r="B46" i="37"/>
  <c r="E45" i="37"/>
  <c r="D45" i="37"/>
  <c r="C45" i="37"/>
  <c r="B45" i="37"/>
  <c r="K44" i="37"/>
  <c r="J44" i="37"/>
  <c r="I44" i="37"/>
  <c r="H44" i="37"/>
  <c r="E44" i="37"/>
  <c r="D44" i="37"/>
  <c r="C44" i="37"/>
  <c r="B44" i="37"/>
  <c r="K43" i="37"/>
  <c r="J43" i="37"/>
  <c r="I43" i="37"/>
  <c r="H43" i="37"/>
  <c r="E43" i="37"/>
  <c r="D43" i="37"/>
  <c r="C43" i="37"/>
  <c r="B43" i="37"/>
  <c r="K42" i="37"/>
  <c r="J42" i="37"/>
  <c r="I42" i="37"/>
  <c r="H42" i="37"/>
  <c r="E42" i="37"/>
  <c r="D42" i="37"/>
  <c r="C42" i="37"/>
  <c r="B42" i="37"/>
  <c r="K41" i="37"/>
  <c r="J41" i="37"/>
  <c r="I41" i="37"/>
  <c r="H41" i="37"/>
  <c r="K40" i="37"/>
  <c r="J40" i="37"/>
  <c r="I40" i="37"/>
  <c r="H40" i="37"/>
  <c r="K39" i="37"/>
  <c r="J39" i="37"/>
  <c r="I39" i="37"/>
  <c r="H39" i="37"/>
  <c r="K38" i="37"/>
  <c r="J38" i="37"/>
  <c r="I38" i="37"/>
  <c r="H38" i="37"/>
  <c r="E38" i="37"/>
  <c r="D38" i="37"/>
  <c r="C38" i="37"/>
  <c r="B38" i="37"/>
  <c r="K37" i="37"/>
  <c r="J37" i="37"/>
  <c r="I37" i="37"/>
  <c r="H37" i="37"/>
  <c r="E37" i="37"/>
  <c r="D37" i="37"/>
  <c r="C37" i="37"/>
  <c r="B37" i="37"/>
  <c r="K36" i="37"/>
  <c r="J36" i="37"/>
  <c r="I36" i="37"/>
  <c r="H36" i="37"/>
  <c r="E36" i="37"/>
  <c r="D36" i="37"/>
  <c r="C36" i="37"/>
  <c r="B36" i="37"/>
  <c r="K35" i="37"/>
  <c r="J35" i="37"/>
  <c r="I35" i="37"/>
  <c r="H35" i="37"/>
  <c r="E35" i="37"/>
  <c r="D35" i="37"/>
  <c r="C35" i="37"/>
  <c r="B35" i="37"/>
  <c r="K34" i="37"/>
  <c r="J34" i="37"/>
  <c r="I34" i="37"/>
  <c r="H34" i="37"/>
  <c r="E34" i="37"/>
  <c r="D34" i="37"/>
  <c r="C34" i="37"/>
  <c r="B34" i="37"/>
  <c r="K33" i="37"/>
  <c r="J33" i="37"/>
  <c r="I33" i="37"/>
  <c r="H33" i="37"/>
  <c r="E33" i="37"/>
  <c r="D33" i="37"/>
  <c r="C33" i="37"/>
  <c r="B33" i="37"/>
  <c r="K32" i="37"/>
  <c r="J32" i="37"/>
  <c r="I32" i="37"/>
  <c r="H32" i="37"/>
  <c r="E32" i="37"/>
  <c r="D32" i="37"/>
  <c r="C32" i="37"/>
  <c r="B32" i="37"/>
  <c r="K31" i="37"/>
  <c r="J31" i="37"/>
  <c r="I31" i="37"/>
  <c r="H31" i="37"/>
  <c r="E31" i="37"/>
  <c r="D31" i="37"/>
  <c r="C31" i="37"/>
  <c r="B31" i="37"/>
  <c r="K30" i="37"/>
  <c r="J30" i="37"/>
  <c r="I30" i="37"/>
  <c r="H30" i="37"/>
  <c r="E30" i="37"/>
  <c r="D30" i="37"/>
  <c r="C30" i="37"/>
  <c r="B30" i="37"/>
  <c r="K29" i="37"/>
  <c r="J29" i="37"/>
  <c r="I29" i="37"/>
  <c r="H29" i="37"/>
  <c r="E29" i="37"/>
  <c r="D29" i="37"/>
  <c r="C29" i="37"/>
  <c r="B29" i="37"/>
  <c r="K28" i="37"/>
  <c r="J28" i="37"/>
  <c r="I28" i="37"/>
  <c r="H28" i="37"/>
  <c r="E28" i="37"/>
  <c r="D28" i="37"/>
  <c r="C28" i="37"/>
  <c r="B28" i="37"/>
  <c r="K27" i="37"/>
  <c r="J27" i="37"/>
  <c r="I27" i="37"/>
  <c r="H27" i="37"/>
  <c r="E27" i="37"/>
  <c r="D27" i="37"/>
  <c r="C27" i="37"/>
  <c r="B27" i="37"/>
  <c r="K26" i="37"/>
  <c r="J26" i="37"/>
  <c r="I26" i="37"/>
  <c r="H26" i="37"/>
  <c r="E26" i="37"/>
  <c r="D26" i="37"/>
  <c r="C26" i="37"/>
  <c r="B26" i="37"/>
  <c r="K25" i="37"/>
  <c r="J25" i="37"/>
  <c r="I25" i="37"/>
  <c r="H25" i="37"/>
  <c r="E25" i="37"/>
  <c r="D25" i="37"/>
  <c r="C25" i="37"/>
  <c r="B25" i="37"/>
  <c r="K24" i="37"/>
  <c r="J24" i="37"/>
  <c r="I24" i="37"/>
  <c r="H24" i="37"/>
  <c r="E24" i="37"/>
  <c r="D24" i="37"/>
  <c r="C24" i="37"/>
  <c r="B24" i="37"/>
  <c r="K23" i="37"/>
  <c r="J23" i="37"/>
  <c r="I23" i="37"/>
  <c r="H23" i="37"/>
  <c r="E23" i="37"/>
  <c r="D23" i="37"/>
  <c r="C23" i="37"/>
  <c r="B23" i="37"/>
  <c r="K22" i="37"/>
  <c r="J22" i="37"/>
  <c r="I22" i="37"/>
  <c r="H22" i="37"/>
  <c r="E22" i="37"/>
  <c r="D22" i="37"/>
  <c r="C22" i="37"/>
  <c r="B22" i="37"/>
  <c r="K21" i="37"/>
  <c r="J21" i="37"/>
  <c r="I21" i="37"/>
  <c r="H21" i="37"/>
  <c r="E21" i="37"/>
  <c r="D21" i="37"/>
  <c r="C21" i="37"/>
  <c r="B21" i="37"/>
  <c r="K20" i="37"/>
  <c r="J20" i="37"/>
  <c r="I20" i="37"/>
  <c r="H20" i="37"/>
  <c r="E20" i="37"/>
  <c r="D20" i="37"/>
  <c r="C20" i="37"/>
  <c r="B20" i="37"/>
  <c r="K19" i="37"/>
  <c r="J19" i="37"/>
  <c r="I19" i="37"/>
  <c r="H19" i="37"/>
  <c r="E19" i="37"/>
  <c r="D19" i="37"/>
  <c r="C19" i="37"/>
  <c r="B19" i="37"/>
  <c r="K18" i="37"/>
  <c r="J18" i="37"/>
  <c r="I18" i="37"/>
  <c r="H18" i="37"/>
  <c r="E18" i="37"/>
  <c r="D18" i="37"/>
  <c r="C18" i="37"/>
  <c r="B18" i="37"/>
  <c r="K17" i="37"/>
  <c r="J17" i="37"/>
  <c r="I17" i="37"/>
  <c r="H17" i="37"/>
  <c r="E17" i="37"/>
  <c r="D17" i="37"/>
  <c r="C17" i="37"/>
  <c r="B17" i="37"/>
  <c r="K16" i="37"/>
  <c r="J16" i="37"/>
  <c r="I16" i="37"/>
  <c r="H16" i="37"/>
  <c r="E16" i="37"/>
  <c r="D16" i="37"/>
  <c r="C16" i="37"/>
  <c r="B16" i="37"/>
  <c r="K15" i="37"/>
  <c r="J15" i="37"/>
  <c r="I15" i="37"/>
  <c r="H15" i="37"/>
  <c r="E15" i="37"/>
  <c r="D15" i="37"/>
  <c r="C15" i="37"/>
  <c r="B15" i="37"/>
  <c r="E14" i="37"/>
  <c r="D14" i="37"/>
  <c r="C14" i="37"/>
  <c r="B14" i="37"/>
  <c r="E138" i="38"/>
  <c r="D138" i="38"/>
  <c r="C138" i="38"/>
  <c r="B138" i="38"/>
  <c r="K133" i="38"/>
  <c r="J133" i="38"/>
  <c r="I133" i="38"/>
  <c r="H133" i="38"/>
  <c r="K132" i="38"/>
  <c r="J132" i="38"/>
  <c r="I132" i="38"/>
  <c r="H132" i="38"/>
  <c r="K131" i="38"/>
  <c r="J131" i="38"/>
  <c r="I131" i="38"/>
  <c r="H131" i="38"/>
  <c r="K130" i="38"/>
  <c r="J130" i="38"/>
  <c r="I130" i="38"/>
  <c r="H130" i="38"/>
  <c r="K129" i="38"/>
  <c r="J129" i="38"/>
  <c r="I129" i="38"/>
  <c r="H129" i="38"/>
  <c r="K128" i="38"/>
  <c r="J128" i="38"/>
  <c r="I128" i="38"/>
  <c r="H128" i="38"/>
  <c r="E128" i="38"/>
  <c r="D128" i="38"/>
  <c r="C128" i="38"/>
  <c r="B128" i="38"/>
  <c r="K127" i="38"/>
  <c r="J127" i="38"/>
  <c r="I127" i="38"/>
  <c r="H127" i="38"/>
  <c r="E127" i="38"/>
  <c r="D127" i="38"/>
  <c r="C127" i="38"/>
  <c r="B127" i="38"/>
  <c r="K126" i="38"/>
  <c r="J126" i="38"/>
  <c r="I126" i="38"/>
  <c r="H126" i="38"/>
  <c r="E126" i="38"/>
  <c r="D126" i="38"/>
  <c r="C126" i="38"/>
  <c r="B126" i="38"/>
  <c r="K125" i="38"/>
  <c r="J125" i="38"/>
  <c r="I125" i="38"/>
  <c r="H125" i="38"/>
  <c r="E125" i="38"/>
  <c r="D125" i="38"/>
  <c r="C125" i="38"/>
  <c r="B125" i="38"/>
  <c r="K124" i="38"/>
  <c r="J124" i="38"/>
  <c r="I124" i="38"/>
  <c r="H124" i="38"/>
  <c r="E124" i="38"/>
  <c r="D124" i="38"/>
  <c r="C124" i="38"/>
  <c r="B124" i="38"/>
  <c r="K123" i="38"/>
  <c r="J123" i="38"/>
  <c r="I123" i="38"/>
  <c r="H123" i="38"/>
  <c r="E123" i="38"/>
  <c r="D123" i="38"/>
  <c r="C123" i="38"/>
  <c r="B123" i="38"/>
  <c r="K122" i="38"/>
  <c r="J122" i="38"/>
  <c r="I122" i="38"/>
  <c r="H122" i="38"/>
  <c r="E122" i="38"/>
  <c r="D122" i="38"/>
  <c r="C122" i="38"/>
  <c r="B122" i="38"/>
  <c r="K121" i="38"/>
  <c r="J121" i="38"/>
  <c r="I121" i="38"/>
  <c r="H121" i="38"/>
  <c r="E121" i="38"/>
  <c r="D121" i="38"/>
  <c r="C121" i="38"/>
  <c r="B121" i="38"/>
  <c r="K120" i="38"/>
  <c r="J120" i="38"/>
  <c r="I120" i="38"/>
  <c r="H120" i="38"/>
  <c r="E120" i="38"/>
  <c r="D120" i="38"/>
  <c r="C120" i="38"/>
  <c r="B120" i="38"/>
  <c r="K119" i="38"/>
  <c r="J119" i="38"/>
  <c r="I119" i="38"/>
  <c r="H119" i="38"/>
  <c r="E119" i="38"/>
  <c r="D119" i="38"/>
  <c r="C119" i="38"/>
  <c r="B119" i="38"/>
  <c r="K118" i="38"/>
  <c r="J118" i="38"/>
  <c r="I118" i="38"/>
  <c r="H118" i="38"/>
  <c r="E118" i="38"/>
  <c r="D118" i="38"/>
  <c r="C118" i="38"/>
  <c r="B118" i="38"/>
  <c r="K117" i="38"/>
  <c r="J117" i="38"/>
  <c r="I117" i="38"/>
  <c r="H117" i="38"/>
  <c r="E117" i="38"/>
  <c r="D117" i="38"/>
  <c r="C117" i="38"/>
  <c r="B117" i="38"/>
  <c r="K116" i="38"/>
  <c r="J116" i="38"/>
  <c r="I116" i="38"/>
  <c r="H116" i="38"/>
  <c r="E116" i="38"/>
  <c r="D116" i="38"/>
  <c r="C116" i="38"/>
  <c r="B116" i="38"/>
  <c r="K115" i="38"/>
  <c r="J115" i="38"/>
  <c r="I115" i="38"/>
  <c r="H115" i="38"/>
  <c r="E115" i="38"/>
  <c r="D115" i="38"/>
  <c r="C115" i="38"/>
  <c r="B115" i="38"/>
  <c r="K114" i="38"/>
  <c r="J114" i="38"/>
  <c r="I114" i="38"/>
  <c r="H114" i="38"/>
  <c r="E114" i="38"/>
  <c r="D114" i="38"/>
  <c r="C114" i="38"/>
  <c r="B114" i="38"/>
  <c r="E113" i="38"/>
  <c r="D113" i="38"/>
  <c r="C113" i="38"/>
  <c r="B113" i="38"/>
  <c r="E112" i="38"/>
  <c r="D112" i="38"/>
  <c r="C112" i="38"/>
  <c r="B112" i="38"/>
  <c r="K110" i="38"/>
  <c r="J110" i="38"/>
  <c r="I110" i="38"/>
  <c r="H110" i="38"/>
  <c r="K109" i="38"/>
  <c r="J109" i="38"/>
  <c r="I109" i="38"/>
  <c r="H109" i="38"/>
  <c r="K108" i="38"/>
  <c r="J108" i="38"/>
  <c r="I108" i="38"/>
  <c r="H108" i="38"/>
  <c r="E108" i="38"/>
  <c r="D108" i="38"/>
  <c r="C108" i="38"/>
  <c r="B108" i="38"/>
  <c r="K107" i="38"/>
  <c r="J107" i="38"/>
  <c r="I107" i="38"/>
  <c r="H107" i="38"/>
  <c r="E107" i="38"/>
  <c r="D107" i="38"/>
  <c r="C107" i="38"/>
  <c r="B107" i="38"/>
  <c r="K106" i="38"/>
  <c r="J106" i="38"/>
  <c r="I106" i="38"/>
  <c r="H106" i="38"/>
  <c r="E106" i="38"/>
  <c r="D106" i="38"/>
  <c r="C106" i="38"/>
  <c r="B106" i="38"/>
  <c r="K105" i="38"/>
  <c r="J105" i="38"/>
  <c r="I105" i="38"/>
  <c r="H105" i="38"/>
  <c r="E105" i="38"/>
  <c r="D105" i="38"/>
  <c r="C105" i="38"/>
  <c r="B105" i="38"/>
  <c r="K104" i="38"/>
  <c r="J104" i="38"/>
  <c r="I104" i="38"/>
  <c r="H104" i="38"/>
  <c r="E104" i="38"/>
  <c r="D104" i="38"/>
  <c r="C104" i="38"/>
  <c r="B104" i="38"/>
  <c r="K103" i="38"/>
  <c r="J103" i="38"/>
  <c r="I103" i="38"/>
  <c r="H103" i="38"/>
  <c r="E103" i="38"/>
  <c r="D103" i="38"/>
  <c r="C103" i="38"/>
  <c r="B103" i="38"/>
  <c r="K102" i="38"/>
  <c r="J102" i="38"/>
  <c r="I102" i="38"/>
  <c r="H102" i="38"/>
  <c r="E102" i="38"/>
  <c r="D102" i="38"/>
  <c r="C102" i="38"/>
  <c r="B102" i="38"/>
  <c r="K101" i="38"/>
  <c r="J101" i="38"/>
  <c r="I101" i="38"/>
  <c r="H101" i="38"/>
  <c r="E101" i="38"/>
  <c r="D101" i="38"/>
  <c r="C101" i="38"/>
  <c r="B101" i="38"/>
  <c r="K100" i="38"/>
  <c r="J100" i="38"/>
  <c r="I100" i="38"/>
  <c r="H100" i="38"/>
  <c r="E100" i="38"/>
  <c r="D100" i="38"/>
  <c r="C100" i="38"/>
  <c r="B100" i="38"/>
  <c r="K99" i="38"/>
  <c r="J99" i="38"/>
  <c r="I99" i="38"/>
  <c r="H99" i="38"/>
  <c r="E99" i="38"/>
  <c r="D99" i="38"/>
  <c r="C99" i="38"/>
  <c r="B99" i="38"/>
  <c r="K98" i="38"/>
  <c r="J98" i="38"/>
  <c r="I98" i="38"/>
  <c r="H98" i="38"/>
  <c r="E98" i="38"/>
  <c r="D98" i="38"/>
  <c r="C98" i="38"/>
  <c r="B98" i="38"/>
  <c r="K97" i="38"/>
  <c r="J97" i="38"/>
  <c r="I97" i="38"/>
  <c r="H97" i="38"/>
  <c r="E97" i="38"/>
  <c r="D97" i="38"/>
  <c r="C97" i="38"/>
  <c r="B97" i="38"/>
  <c r="K96" i="38"/>
  <c r="J96" i="38"/>
  <c r="I96" i="38"/>
  <c r="H96" i="38"/>
  <c r="E96" i="38"/>
  <c r="D96" i="38"/>
  <c r="C96" i="38"/>
  <c r="B96" i="38"/>
  <c r="K95" i="38"/>
  <c r="J95" i="38"/>
  <c r="I95" i="38"/>
  <c r="H95" i="38"/>
  <c r="E95" i="38"/>
  <c r="D95" i="38"/>
  <c r="C95" i="38"/>
  <c r="B95" i="38"/>
  <c r="K94" i="38"/>
  <c r="J94" i="38"/>
  <c r="I94" i="38"/>
  <c r="H94" i="38"/>
  <c r="E94" i="38"/>
  <c r="D94" i="38"/>
  <c r="C94" i="38"/>
  <c r="B94" i="38"/>
  <c r="K93" i="38"/>
  <c r="J93" i="38"/>
  <c r="I93" i="38"/>
  <c r="H93" i="38"/>
  <c r="E93" i="38"/>
  <c r="D93" i="38"/>
  <c r="C93" i="38"/>
  <c r="B93" i="38"/>
  <c r="K92" i="38"/>
  <c r="J92" i="38"/>
  <c r="I92" i="38"/>
  <c r="H92" i="38"/>
  <c r="E92" i="38"/>
  <c r="D92" i="38"/>
  <c r="C92" i="38"/>
  <c r="B92" i="38"/>
  <c r="K91" i="38"/>
  <c r="J91" i="38"/>
  <c r="I91" i="38"/>
  <c r="H91" i="38"/>
  <c r="E91" i="38"/>
  <c r="D91" i="38"/>
  <c r="C91" i="38"/>
  <c r="B91" i="38"/>
  <c r="K90" i="38"/>
  <c r="J90" i="38"/>
  <c r="I90" i="38"/>
  <c r="H90" i="38"/>
  <c r="E90" i="38"/>
  <c r="D90" i="38"/>
  <c r="C90" i="38"/>
  <c r="B90" i="38"/>
  <c r="K89" i="38"/>
  <c r="J89" i="38"/>
  <c r="I89" i="38"/>
  <c r="H89" i="38"/>
  <c r="E89" i="38"/>
  <c r="D89" i="38"/>
  <c r="C89" i="38"/>
  <c r="B89" i="38"/>
  <c r="E67" i="38"/>
  <c r="D67" i="38"/>
  <c r="C67" i="38"/>
  <c r="B67" i="38"/>
  <c r="E66" i="38"/>
  <c r="D66" i="38"/>
  <c r="C66" i="38"/>
  <c r="B66" i="38"/>
  <c r="E65" i="38"/>
  <c r="D65" i="38"/>
  <c r="C65" i="38"/>
  <c r="B65" i="38"/>
  <c r="E64" i="38"/>
  <c r="D64" i="38"/>
  <c r="C64" i="38"/>
  <c r="B64" i="38"/>
  <c r="K63" i="38"/>
  <c r="J63" i="38"/>
  <c r="I63" i="38"/>
  <c r="H63" i="38"/>
  <c r="E63" i="38"/>
  <c r="D63" i="38"/>
  <c r="C63" i="38"/>
  <c r="B63" i="38"/>
  <c r="K62" i="38"/>
  <c r="J62" i="38"/>
  <c r="I62" i="38"/>
  <c r="H62" i="38"/>
  <c r="E62" i="38"/>
  <c r="D62" i="38"/>
  <c r="C62" i="38"/>
  <c r="B62" i="38"/>
  <c r="K61" i="38"/>
  <c r="J61" i="38"/>
  <c r="I61" i="38"/>
  <c r="H61" i="38"/>
  <c r="E61" i="38"/>
  <c r="D61" i="38"/>
  <c r="C61" i="38"/>
  <c r="B61" i="38"/>
  <c r="K60" i="38"/>
  <c r="J60" i="38"/>
  <c r="I60" i="38"/>
  <c r="H60" i="38"/>
  <c r="E60" i="38"/>
  <c r="D60" i="38"/>
  <c r="C60" i="38"/>
  <c r="B60" i="38"/>
  <c r="K59" i="38"/>
  <c r="J59" i="38"/>
  <c r="I59" i="38"/>
  <c r="H59" i="38"/>
  <c r="E59" i="38"/>
  <c r="D59" i="38"/>
  <c r="C59" i="38"/>
  <c r="B59" i="38"/>
  <c r="K58" i="38"/>
  <c r="J58" i="38"/>
  <c r="I58" i="38"/>
  <c r="H58" i="38"/>
  <c r="E58" i="38"/>
  <c r="D58" i="38"/>
  <c r="C58" i="38"/>
  <c r="B58" i="38"/>
  <c r="K57" i="38"/>
  <c r="J57" i="38"/>
  <c r="I57" i="38"/>
  <c r="H57" i="38"/>
  <c r="E57" i="38"/>
  <c r="D57" i="38"/>
  <c r="C57" i="38"/>
  <c r="B57" i="38"/>
  <c r="K56" i="38"/>
  <c r="J56" i="38"/>
  <c r="I56" i="38"/>
  <c r="H56" i="38"/>
  <c r="E56" i="38"/>
  <c r="D56" i="38"/>
  <c r="C56" i="38"/>
  <c r="B56" i="38"/>
  <c r="K55" i="38"/>
  <c r="J55" i="38"/>
  <c r="I55" i="38"/>
  <c r="H55" i="38"/>
  <c r="E55" i="38"/>
  <c r="D55" i="38"/>
  <c r="C55" i="38"/>
  <c r="B55" i="38"/>
  <c r="K54" i="38"/>
  <c r="J54" i="38"/>
  <c r="I54" i="38"/>
  <c r="H54" i="38"/>
  <c r="E54" i="38"/>
  <c r="D54" i="38"/>
  <c r="C54" i="38"/>
  <c r="B54" i="38"/>
  <c r="K53" i="38"/>
  <c r="J53" i="38"/>
  <c r="I53" i="38"/>
  <c r="H53" i="38"/>
  <c r="E53" i="38"/>
  <c r="D53" i="38"/>
  <c r="C53" i="38"/>
  <c r="B53" i="38"/>
  <c r="K52" i="38"/>
  <c r="J52" i="38"/>
  <c r="I52" i="38"/>
  <c r="H52" i="38"/>
  <c r="E52" i="38"/>
  <c r="D52" i="38"/>
  <c r="C52" i="38"/>
  <c r="B52" i="38"/>
  <c r="K51" i="38"/>
  <c r="J51" i="38"/>
  <c r="I51" i="38"/>
  <c r="H51" i="38"/>
  <c r="E51" i="38"/>
  <c r="D51" i="38"/>
  <c r="C51" i="38"/>
  <c r="B51" i="38"/>
  <c r="K50" i="38"/>
  <c r="J50" i="38"/>
  <c r="I50" i="38"/>
  <c r="H50" i="38"/>
  <c r="E50" i="38"/>
  <c r="D50" i="38"/>
  <c r="C50" i="38"/>
  <c r="B50" i="38"/>
  <c r="K49" i="38"/>
  <c r="J49" i="38"/>
  <c r="I49" i="38"/>
  <c r="H49" i="38"/>
  <c r="E49" i="38"/>
  <c r="D49" i="38"/>
  <c r="C49" i="38"/>
  <c r="B49" i="38"/>
  <c r="K48" i="38"/>
  <c r="J48" i="38"/>
  <c r="I48" i="38"/>
  <c r="H48" i="38"/>
  <c r="E48" i="38"/>
  <c r="D48" i="38"/>
  <c r="C48" i="38"/>
  <c r="B48" i="38"/>
  <c r="E47" i="38"/>
  <c r="D47" i="38"/>
  <c r="C47" i="38"/>
  <c r="B47" i="38"/>
  <c r="E46" i="38"/>
  <c r="D46" i="38"/>
  <c r="C46" i="38"/>
  <c r="B46" i="38"/>
  <c r="E45" i="38"/>
  <c r="D45" i="38"/>
  <c r="C45" i="38"/>
  <c r="B45" i="38"/>
  <c r="K44" i="38"/>
  <c r="J44" i="38"/>
  <c r="I44" i="38"/>
  <c r="H44" i="38"/>
  <c r="E44" i="38"/>
  <c r="D44" i="38"/>
  <c r="C44" i="38"/>
  <c r="B44" i="38"/>
  <c r="K43" i="38"/>
  <c r="J43" i="38"/>
  <c r="I43" i="38"/>
  <c r="H43" i="38"/>
  <c r="E43" i="38"/>
  <c r="D43" i="38"/>
  <c r="C43" i="38"/>
  <c r="B43" i="38"/>
  <c r="K42" i="38"/>
  <c r="J42" i="38"/>
  <c r="I42" i="38"/>
  <c r="H42" i="38"/>
  <c r="E42" i="38"/>
  <c r="D42" i="38"/>
  <c r="C42" i="38"/>
  <c r="B42" i="38"/>
  <c r="K41" i="38"/>
  <c r="J41" i="38"/>
  <c r="I41" i="38"/>
  <c r="H41" i="38"/>
  <c r="K40" i="38"/>
  <c r="J40" i="38"/>
  <c r="I40" i="38"/>
  <c r="H40" i="38"/>
  <c r="K39" i="38"/>
  <c r="J39" i="38"/>
  <c r="I39" i="38"/>
  <c r="H39" i="38"/>
  <c r="K38" i="38"/>
  <c r="J38" i="38"/>
  <c r="I38" i="38"/>
  <c r="H38" i="38"/>
  <c r="E38" i="38"/>
  <c r="D38" i="38"/>
  <c r="C38" i="38"/>
  <c r="B38" i="38"/>
  <c r="K37" i="38"/>
  <c r="J37" i="38"/>
  <c r="I37" i="38"/>
  <c r="H37" i="38"/>
  <c r="E37" i="38"/>
  <c r="D37" i="38"/>
  <c r="C37" i="38"/>
  <c r="B37" i="38"/>
  <c r="K36" i="38"/>
  <c r="J36" i="38"/>
  <c r="I36" i="38"/>
  <c r="H36" i="38"/>
  <c r="E36" i="38"/>
  <c r="D36" i="38"/>
  <c r="C36" i="38"/>
  <c r="B36" i="38"/>
  <c r="K35" i="38"/>
  <c r="J35" i="38"/>
  <c r="I35" i="38"/>
  <c r="H35" i="38"/>
  <c r="E35" i="38"/>
  <c r="D35" i="38"/>
  <c r="C35" i="38"/>
  <c r="B35" i="38"/>
  <c r="K34" i="38"/>
  <c r="J34" i="38"/>
  <c r="I34" i="38"/>
  <c r="H34" i="38"/>
  <c r="E34" i="38"/>
  <c r="D34" i="38"/>
  <c r="C34" i="38"/>
  <c r="B34" i="38"/>
  <c r="K33" i="38"/>
  <c r="J33" i="38"/>
  <c r="I33" i="38"/>
  <c r="H33" i="38"/>
  <c r="E33" i="38"/>
  <c r="D33" i="38"/>
  <c r="C33" i="38"/>
  <c r="B33" i="38"/>
  <c r="K32" i="38"/>
  <c r="J32" i="38"/>
  <c r="I32" i="38"/>
  <c r="H32" i="38"/>
  <c r="E32" i="38"/>
  <c r="D32" i="38"/>
  <c r="C32" i="38"/>
  <c r="B32" i="38"/>
  <c r="K31" i="38"/>
  <c r="J31" i="38"/>
  <c r="I31" i="38"/>
  <c r="H31" i="38"/>
  <c r="E31" i="38"/>
  <c r="D31" i="38"/>
  <c r="C31" i="38"/>
  <c r="B31" i="38"/>
  <c r="K30" i="38"/>
  <c r="J30" i="38"/>
  <c r="I30" i="38"/>
  <c r="H30" i="38"/>
  <c r="E30" i="38"/>
  <c r="D30" i="38"/>
  <c r="C30" i="38"/>
  <c r="B30" i="38"/>
  <c r="K29" i="38"/>
  <c r="J29" i="38"/>
  <c r="I29" i="38"/>
  <c r="H29" i="38"/>
  <c r="E29" i="38"/>
  <c r="D29" i="38"/>
  <c r="C29" i="38"/>
  <c r="B29" i="38"/>
  <c r="K28" i="38"/>
  <c r="J28" i="38"/>
  <c r="I28" i="38"/>
  <c r="H28" i="38"/>
  <c r="E28" i="38"/>
  <c r="D28" i="38"/>
  <c r="C28" i="38"/>
  <c r="B28" i="38"/>
  <c r="K27" i="38"/>
  <c r="J27" i="38"/>
  <c r="I27" i="38"/>
  <c r="H27" i="38"/>
  <c r="E27" i="38"/>
  <c r="D27" i="38"/>
  <c r="C27" i="38"/>
  <c r="B27" i="38"/>
  <c r="K26" i="38"/>
  <c r="J26" i="38"/>
  <c r="I26" i="38"/>
  <c r="H26" i="38"/>
  <c r="E26" i="38"/>
  <c r="D26" i="38"/>
  <c r="C26" i="38"/>
  <c r="B26" i="38"/>
  <c r="K25" i="38"/>
  <c r="J25" i="38"/>
  <c r="I25" i="38"/>
  <c r="H25" i="38"/>
  <c r="E25" i="38"/>
  <c r="D25" i="38"/>
  <c r="C25" i="38"/>
  <c r="B25" i="38"/>
  <c r="K24" i="38"/>
  <c r="J24" i="38"/>
  <c r="I24" i="38"/>
  <c r="H24" i="38"/>
  <c r="E24" i="38"/>
  <c r="D24" i="38"/>
  <c r="C24" i="38"/>
  <c r="B24" i="38"/>
  <c r="K23" i="38"/>
  <c r="J23" i="38"/>
  <c r="I23" i="38"/>
  <c r="H23" i="38"/>
  <c r="E23" i="38"/>
  <c r="D23" i="38"/>
  <c r="C23" i="38"/>
  <c r="B23" i="38"/>
  <c r="K22" i="38"/>
  <c r="J22" i="38"/>
  <c r="I22" i="38"/>
  <c r="H22" i="38"/>
  <c r="E22" i="38"/>
  <c r="D22" i="38"/>
  <c r="C22" i="38"/>
  <c r="B22" i="38"/>
  <c r="K21" i="38"/>
  <c r="J21" i="38"/>
  <c r="I21" i="38"/>
  <c r="H21" i="38"/>
  <c r="E21" i="38"/>
  <c r="D21" i="38"/>
  <c r="C21" i="38"/>
  <c r="B21" i="38"/>
  <c r="K20" i="38"/>
  <c r="J20" i="38"/>
  <c r="I20" i="38"/>
  <c r="H20" i="38"/>
  <c r="E20" i="38"/>
  <c r="D20" i="38"/>
  <c r="C20" i="38"/>
  <c r="B20" i="38"/>
  <c r="K19" i="38"/>
  <c r="J19" i="38"/>
  <c r="I19" i="38"/>
  <c r="H19" i="38"/>
  <c r="E19" i="38"/>
  <c r="D19" i="38"/>
  <c r="C19" i="38"/>
  <c r="B19" i="38"/>
  <c r="K18" i="38"/>
  <c r="J18" i="38"/>
  <c r="I18" i="38"/>
  <c r="H18" i="38"/>
  <c r="E18" i="38"/>
  <c r="D18" i="38"/>
  <c r="C18" i="38"/>
  <c r="B18" i="38"/>
  <c r="K17" i="38"/>
  <c r="J17" i="38"/>
  <c r="I17" i="38"/>
  <c r="H17" i="38"/>
  <c r="E17" i="38"/>
  <c r="D17" i="38"/>
  <c r="C17" i="38"/>
  <c r="B17" i="38"/>
  <c r="K16" i="38"/>
  <c r="J16" i="38"/>
  <c r="I16" i="38"/>
  <c r="H16" i="38"/>
  <c r="E16" i="38"/>
  <c r="D16" i="38"/>
  <c r="C16" i="38"/>
  <c r="B16" i="38"/>
  <c r="K15" i="38"/>
  <c r="J15" i="38"/>
  <c r="I15" i="38"/>
  <c r="H15" i="38"/>
  <c r="E15" i="38"/>
  <c r="D15" i="38"/>
  <c r="C15" i="38"/>
  <c r="B15" i="38"/>
  <c r="E14" i="38"/>
  <c r="D14" i="38"/>
  <c r="C14" i="38"/>
  <c r="B14" i="38"/>
  <c r="E138" i="39"/>
  <c r="D138" i="39"/>
  <c r="C138" i="39"/>
  <c r="B138" i="39"/>
  <c r="K133" i="39"/>
  <c r="J133" i="39"/>
  <c r="I133" i="39"/>
  <c r="H133" i="39"/>
  <c r="K132" i="39"/>
  <c r="J132" i="39"/>
  <c r="I132" i="39"/>
  <c r="H132" i="39"/>
  <c r="K131" i="39"/>
  <c r="J131" i="39"/>
  <c r="I131" i="39"/>
  <c r="H131" i="39"/>
  <c r="K130" i="39"/>
  <c r="J130" i="39"/>
  <c r="I130" i="39"/>
  <c r="H130" i="39"/>
  <c r="K129" i="39"/>
  <c r="J129" i="39"/>
  <c r="I129" i="39"/>
  <c r="H129" i="39"/>
  <c r="K128" i="39"/>
  <c r="J128" i="39"/>
  <c r="I128" i="39"/>
  <c r="H128" i="39"/>
  <c r="E128" i="39"/>
  <c r="D128" i="39"/>
  <c r="C128" i="39"/>
  <c r="B128" i="39"/>
  <c r="K127" i="39"/>
  <c r="J127" i="39"/>
  <c r="I127" i="39"/>
  <c r="H127" i="39"/>
  <c r="E127" i="39"/>
  <c r="D127" i="39"/>
  <c r="C127" i="39"/>
  <c r="B127" i="39"/>
  <c r="K126" i="39"/>
  <c r="J126" i="39"/>
  <c r="I126" i="39"/>
  <c r="H126" i="39"/>
  <c r="E126" i="39"/>
  <c r="D126" i="39"/>
  <c r="C126" i="39"/>
  <c r="B126" i="39"/>
  <c r="K125" i="39"/>
  <c r="J125" i="39"/>
  <c r="I125" i="39"/>
  <c r="H125" i="39"/>
  <c r="E125" i="39"/>
  <c r="D125" i="39"/>
  <c r="C125" i="39"/>
  <c r="B125" i="39"/>
  <c r="K124" i="39"/>
  <c r="J124" i="39"/>
  <c r="I124" i="39"/>
  <c r="H124" i="39"/>
  <c r="E124" i="39"/>
  <c r="D124" i="39"/>
  <c r="C124" i="39"/>
  <c r="B124" i="39"/>
  <c r="K123" i="39"/>
  <c r="J123" i="39"/>
  <c r="I123" i="39"/>
  <c r="H123" i="39"/>
  <c r="E123" i="39"/>
  <c r="D123" i="39"/>
  <c r="C123" i="39"/>
  <c r="B123" i="39"/>
  <c r="K122" i="39"/>
  <c r="J122" i="39"/>
  <c r="I122" i="39"/>
  <c r="H122" i="39"/>
  <c r="E122" i="39"/>
  <c r="D122" i="39"/>
  <c r="C122" i="39"/>
  <c r="B122" i="39"/>
  <c r="K121" i="39"/>
  <c r="J121" i="39"/>
  <c r="I121" i="39"/>
  <c r="H121" i="39"/>
  <c r="E121" i="39"/>
  <c r="D121" i="39"/>
  <c r="C121" i="39"/>
  <c r="B121" i="39"/>
  <c r="K120" i="39"/>
  <c r="J120" i="39"/>
  <c r="I120" i="39"/>
  <c r="H120" i="39"/>
  <c r="E120" i="39"/>
  <c r="D120" i="39"/>
  <c r="C120" i="39"/>
  <c r="B120" i="39"/>
  <c r="K119" i="39"/>
  <c r="J119" i="39"/>
  <c r="I119" i="39"/>
  <c r="H119" i="39"/>
  <c r="E119" i="39"/>
  <c r="D119" i="39"/>
  <c r="C119" i="39"/>
  <c r="B119" i="39"/>
  <c r="K118" i="39"/>
  <c r="J118" i="39"/>
  <c r="I118" i="39"/>
  <c r="H118" i="39"/>
  <c r="E118" i="39"/>
  <c r="D118" i="39"/>
  <c r="C118" i="39"/>
  <c r="B118" i="39"/>
  <c r="K117" i="39"/>
  <c r="J117" i="39"/>
  <c r="I117" i="39"/>
  <c r="H117" i="39"/>
  <c r="E117" i="39"/>
  <c r="D117" i="39"/>
  <c r="C117" i="39"/>
  <c r="B117" i="39"/>
  <c r="K116" i="39"/>
  <c r="J116" i="39"/>
  <c r="I116" i="39"/>
  <c r="H116" i="39"/>
  <c r="E116" i="39"/>
  <c r="D116" i="39"/>
  <c r="C116" i="39"/>
  <c r="B116" i="39"/>
  <c r="K115" i="39"/>
  <c r="J115" i="39"/>
  <c r="I115" i="39"/>
  <c r="H115" i="39"/>
  <c r="E115" i="39"/>
  <c r="D115" i="39"/>
  <c r="C115" i="39"/>
  <c r="B115" i="39"/>
  <c r="K114" i="39"/>
  <c r="J114" i="39"/>
  <c r="I114" i="39"/>
  <c r="H114" i="39"/>
  <c r="E114" i="39"/>
  <c r="D114" i="39"/>
  <c r="C114" i="39"/>
  <c r="B114" i="39"/>
  <c r="E113" i="39"/>
  <c r="D113" i="39"/>
  <c r="C113" i="39"/>
  <c r="B113" i="39"/>
  <c r="E112" i="39"/>
  <c r="D112" i="39"/>
  <c r="C112" i="39"/>
  <c r="B112" i="39"/>
  <c r="K110" i="39"/>
  <c r="J110" i="39"/>
  <c r="I110" i="39"/>
  <c r="H110" i="39"/>
  <c r="K109" i="39"/>
  <c r="J109" i="39"/>
  <c r="I109" i="39"/>
  <c r="H109" i="39"/>
  <c r="K108" i="39"/>
  <c r="J108" i="39"/>
  <c r="I108" i="39"/>
  <c r="H108" i="39"/>
  <c r="E108" i="39"/>
  <c r="D108" i="39"/>
  <c r="C108" i="39"/>
  <c r="B108" i="39"/>
  <c r="K107" i="39"/>
  <c r="J107" i="39"/>
  <c r="I107" i="39"/>
  <c r="H107" i="39"/>
  <c r="E107" i="39"/>
  <c r="D107" i="39"/>
  <c r="C107" i="39"/>
  <c r="B107" i="39"/>
  <c r="K106" i="39"/>
  <c r="J106" i="39"/>
  <c r="I106" i="39"/>
  <c r="H106" i="39"/>
  <c r="E106" i="39"/>
  <c r="D106" i="39"/>
  <c r="C106" i="39"/>
  <c r="B106" i="39"/>
  <c r="K105" i="39"/>
  <c r="J105" i="39"/>
  <c r="I105" i="39"/>
  <c r="H105" i="39"/>
  <c r="E105" i="39"/>
  <c r="D105" i="39"/>
  <c r="C105" i="39"/>
  <c r="B105" i="39"/>
  <c r="K104" i="39"/>
  <c r="J104" i="39"/>
  <c r="I104" i="39"/>
  <c r="H104" i="39"/>
  <c r="E104" i="39"/>
  <c r="D104" i="39"/>
  <c r="C104" i="39"/>
  <c r="B104" i="39"/>
  <c r="K103" i="39"/>
  <c r="J103" i="39"/>
  <c r="I103" i="39"/>
  <c r="H103" i="39"/>
  <c r="E103" i="39"/>
  <c r="D103" i="39"/>
  <c r="C103" i="39"/>
  <c r="B103" i="39"/>
  <c r="K102" i="39"/>
  <c r="J102" i="39"/>
  <c r="I102" i="39"/>
  <c r="H102" i="39"/>
  <c r="E102" i="39"/>
  <c r="D102" i="39"/>
  <c r="C102" i="39"/>
  <c r="B102" i="39"/>
  <c r="K101" i="39"/>
  <c r="J101" i="39"/>
  <c r="I101" i="39"/>
  <c r="H101" i="39"/>
  <c r="E101" i="39"/>
  <c r="D101" i="39"/>
  <c r="C101" i="39"/>
  <c r="B101" i="39"/>
  <c r="K100" i="39"/>
  <c r="J100" i="39"/>
  <c r="I100" i="39"/>
  <c r="H100" i="39"/>
  <c r="E100" i="39"/>
  <c r="D100" i="39"/>
  <c r="C100" i="39"/>
  <c r="B100" i="39"/>
  <c r="K99" i="39"/>
  <c r="J99" i="39"/>
  <c r="I99" i="39"/>
  <c r="H99" i="39"/>
  <c r="E99" i="39"/>
  <c r="D99" i="39"/>
  <c r="C99" i="39"/>
  <c r="B99" i="39"/>
  <c r="K98" i="39"/>
  <c r="J98" i="39"/>
  <c r="I98" i="39"/>
  <c r="H98" i="39"/>
  <c r="E98" i="39"/>
  <c r="D98" i="39"/>
  <c r="C98" i="39"/>
  <c r="B98" i="39"/>
  <c r="K97" i="39"/>
  <c r="J97" i="39"/>
  <c r="I97" i="39"/>
  <c r="H97" i="39"/>
  <c r="E97" i="39"/>
  <c r="D97" i="39"/>
  <c r="C97" i="39"/>
  <c r="B97" i="39"/>
  <c r="K96" i="39"/>
  <c r="J96" i="39"/>
  <c r="I96" i="39"/>
  <c r="H96" i="39"/>
  <c r="E96" i="39"/>
  <c r="D96" i="39"/>
  <c r="C96" i="39"/>
  <c r="B96" i="39"/>
  <c r="K95" i="39"/>
  <c r="J95" i="39"/>
  <c r="I95" i="39"/>
  <c r="H95" i="39"/>
  <c r="E95" i="39"/>
  <c r="D95" i="39"/>
  <c r="C95" i="39"/>
  <c r="B95" i="39"/>
  <c r="K94" i="39"/>
  <c r="J94" i="39"/>
  <c r="I94" i="39"/>
  <c r="H94" i="39"/>
  <c r="E94" i="39"/>
  <c r="D94" i="39"/>
  <c r="C94" i="39"/>
  <c r="B94" i="39"/>
  <c r="K93" i="39"/>
  <c r="J93" i="39"/>
  <c r="I93" i="39"/>
  <c r="H93" i="39"/>
  <c r="E93" i="39"/>
  <c r="D93" i="39"/>
  <c r="C93" i="39"/>
  <c r="B93" i="39"/>
  <c r="K92" i="39"/>
  <c r="J92" i="39"/>
  <c r="I92" i="39"/>
  <c r="H92" i="39"/>
  <c r="E92" i="39"/>
  <c r="D92" i="39"/>
  <c r="C92" i="39"/>
  <c r="B92" i="39"/>
  <c r="K91" i="39"/>
  <c r="J91" i="39"/>
  <c r="I91" i="39"/>
  <c r="H91" i="39"/>
  <c r="E91" i="39"/>
  <c r="D91" i="39"/>
  <c r="C91" i="39"/>
  <c r="B91" i="39"/>
  <c r="K90" i="39"/>
  <c r="J90" i="39"/>
  <c r="I90" i="39"/>
  <c r="H90" i="39"/>
  <c r="E90" i="39"/>
  <c r="D90" i="39"/>
  <c r="C90" i="39"/>
  <c r="B90" i="39"/>
  <c r="K89" i="39"/>
  <c r="J89" i="39"/>
  <c r="I89" i="39"/>
  <c r="H89" i="39"/>
  <c r="E89" i="39"/>
  <c r="D89" i="39"/>
  <c r="C89" i="39"/>
  <c r="B89" i="39"/>
  <c r="E67" i="39"/>
  <c r="D67" i="39"/>
  <c r="C67" i="39"/>
  <c r="B67" i="39"/>
  <c r="E66" i="39"/>
  <c r="D66" i="39"/>
  <c r="C66" i="39"/>
  <c r="B66" i="39"/>
  <c r="E65" i="39"/>
  <c r="D65" i="39"/>
  <c r="C65" i="39"/>
  <c r="B65" i="39"/>
  <c r="E64" i="39"/>
  <c r="D64" i="39"/>
  <c r="C64" i="39"/>
  <c r="B64" i="39"/>
  <c r="K63" i="39"/>
  <c r="J63" i="39"/>
  <c r="I63" i="39"/>
  <c r="H63" i="39"/>
  <c r="E63" i="39"/>
  <c r="D63" i="39"/>
  <c r="C63" i="39"/>
  <c r="B63" i="39"/>
  <c r="K62" i="39"/>
  <c r="J62" i="39"/>
  <c r="I62" i="39"/>
  <c r="H62" i="39"/>
  <c r="E62" i="39"/>
  <c r="D62" i="39"/>
  <c r="C62" i="39"/>
  <c r="B62" i="39"/>
  <c r="K61" i="39"/>
  <c r="J61" i="39"/>
  <c r="I61" i="39"/>
  <c r="H61" i="39"/>
  <c r="E61" i="39"/>
  <c r="D61" i="39"/>
  <c r="C61" i="39"/>
  <c r="B61" i="39"/>
  <c r="K60" i="39"/>
  <c r="J60" i="39"/>
  <c r="I60" i="39"/>
  <c r="H60" i="39"/>
  <c r="E60" i="39"/>
  <c r="D60" i="39"/>
  <c r="C60" i="39"/>
  <c r="B60" i="39"/>
  <c r="K59" i="39"/>
  <c r="J59" i="39"/>
  <c r="I59" i="39"/>
  <c r="H59" i="39"/>
  <c r="E59" i="39"/>
  <c r="D59" i="39"/>
  <c r="C59" i="39"/>
  <c r="B59" i="39"/>
  <c r="K58" i="39"/>
  <c r="J58" i="39"/>
  <c r="I58" i="39"/>
  <c r="H58" i="39"/>
  <c r="E58" i="39"/>
  <c r="D58" i="39"/>
  <c r="C58" i="39"/>
  <c r="B58" i="39"/>
  <c r="K57" i="39"/>
  <c r="J57" i="39"/>
  <c r="I57" i="39"/>
  <c r="H57" i="39"/>
  <c r="E57" i="39"/>
  <c r="D57" i="39"/>
  <c r="C57" i="39"/>
  <c r="B57" i="39"/>
  <c r="K56" i="39"/>
  <c r="J56" i="39"/>
  <c r="I56" i="39"/>
  <c r="H56" i="39"/>
  <c r="E56" i="39"/>
  <c r="D56" i="39"/>
  <c r="C56" i="39"/>
  <c r="B56" i="39"/>
  <c r="K55" i="39"/>
  <c r="J55" i="39"/>
  <c r="I55" i="39"/>
  <c r="H55" i="39"/>
  <c r="E55" i="39"/>
  <c r="D55" i="39"/>
  <c r="C55" i="39"/>
  <c r="B55" i="39"/>
  <c r="K54" i="39"/>
  <c r="J54" i="39"/>
  <c r="I54" i="39"/>
  <c r="H54" i="39"/>
  <c r="E54" i="39"/>
  <c r="D54" i="39"/>
  <c r="C54" i="39"/>
  <c r="B54" i="39"/>
  <c r="K53" i="39"/>
  <c r="J53" i="39"/>
  <c r="I53" i="39"/>
  <c r="H53" i="39"/>
  <c r="E53" i="39"/>
  <c r="D53" i="39"/>
  <c r="C53" i="39"/>
  <c r="B53" i="39"/>
  <c r="K52" i="39"/>
  <c r="J52" i="39"/>
  <c r="I52" i="39"/>
  <c r="H52" i="39"/>
  <c r="E52" i="39"/>
  <c r="D52" i="39"/>
  <c r="C52" i="39"/>
  <c r="B52" i="39"/>
  <c r="K51" i="39"/>
  <c r="J51" i="39"/>
  <c r="I51" i="39"/>
  <c r="H51" i="39"/>
  <c r="E51" i="39"/>
  <c r="D51" i="39"/>
  <c r="C51" i="39"/>
  <c r="B51" i="39"/>
  <c r="K50" i="39"/>
  <c r="J50" i="39"/>
  <c r="I50" i="39"/>
  <c r="H50" i="39"/>
  <c r="E50" i="39"/>
  <c r="D50" i="39"/>
  <c r="C50" i="39"/>
  <c r="B50" i="39"/>
  <c r="K49" i="39"/>
  <c r="J49" i="39"/>
  <c r="I49" i="39"/>
  <c r="H49" i="39"/>
  <c r="E49" i="39"/>
  <c r="D49" i="39"/>
  <c r="C49" i="39"/>
  <c r="B49" i="39"/>
  <c r="K48" i="39"/>
  <c r="J48" i="39"/>
  <c r="I48" i="39"/>
  <c r="H48" i="39"/>
  <c r="E48" i="39"/>
  <c r="D48" i="39"/>
  <c r="C48" i="39"/>
  <c r="B48" i="39"/>
  <c r="E47" i="39"/>
  <c r="D47" i="39"/>
  <c r="C47" i="39"/>
  <c r="B47" i="39"/>
  <c r="E46" i="39"/>
  <c r="D46" i="39"/>
  <c r="C46" i="39"/>
  <c r="B46" i="39"/>
  <c r="E45" i="39"/>
  <c r="D45" i="39"/>
  <c r="C45" i="39"/>
  <c r="B45" i="39"/>
  <c r="K44" i="39"/>
  <c r="J44" i="39"/>
  <c r="I44" i="39"/>
  <c r="H44" i="39"/>
  <c r="E44" i="39"/>
  <c r="D44" i="39"/>
  <c r="C44" i="39"/>
  <c r="B44" i="39"/>
  <c r="K43" i="39"/>
  <c r="J43" i="39"/>
  <c r="I43" i="39"/>
  <c r="H43" i="39"/>
  <c r="E43" i="39"/>
  <c r="D43" i="39"/>
  <c r="C43" i="39"/>
  <c r="B43" i="39"/>
  <c r="K42" i="39"/>
  <c r="J42" i="39"/>
  <c r="I42" i="39"/>
  <c r="H42" i="39"/>
  <c r="E42" i="39"/>
  <c r="D42" i="39"/>
  <c r="C42" i="39"/>
  <c r="B42" i="39"/>
  <c r="K41" i="39"/>
  <c r="J41" i="39"/>
  <c r="I41" i="39"/>
  <c r="H41" i="39"/>
  <c r="K40" i="39"/>
  <c r="J40" i="39"/>
  <c r="I40" i="39"/>
  <c r="H40" i="39"/>
  <c r="K39" i="39"/>
  <c r="J39" i="39"/>
  <c r="I39" i="39"/>
  <c r="H39" i="39"/>
  <c r="K38" i="39"/>
  <c r="J38" i="39"/>
  <c r="I38" i="39"/>
  <c r="H38" i="39"/>
  <c r="E38" i="39"/>
  <c r="D38" i="39"/>
  <c r="C38" i="39"/>
  <c r="B38" i="39"/>
  <c r="K37" i="39"/>
  <c r="J37" i="39"/>
  <c r="I37" i="39"/>
  <c r="H37" i="39"/>
  <c r="E37" i="39"/>
  <c r="D37" i="39"/>
  <c r="C37" i="39"/>
  <c r="B37" i="39"/>
  <c r="K36" i="39"/>
  <c r="J36" i="39"/>
  <c r="I36" i="39"/>
  <c r="H36" i="39"/>
  <c r="E36" i="39"/>
  <c r="D36" i="39"/>
  <c r="C36" i="39"/>
  <c r="B36" i="39"/>
  <c r="K35" i="39"/>
  <c r="J35" i="39"/>
  <c r="I35" i="39"/>
  <c r="H35" i="39"/>
  <c r="E35" i="39"/>
  <c r="D35" i="39"/>
  <c r="C35" i="39"/>
  <c r="B35" i="39"/>
  <c r="K34" i="39"/>
  <c r="J34" i="39"/>
  <c r="I34" i="39"/>
  <c r="H34" i="39"/>
  <c r="E34" i="39"/>
  <c r="D34" i="39"/>
  <c r="C34" i="39"/>
  <c r="B34" i="39"/>
  <c r="K33" i="39"/>
  <c r="J33" i="39"/>
  <c r="I33" i="39"/>
  <c r="H33" i="39"/>
  <c r="E33" i="39"/>
  <c r="D33" i="39"/>
  <c r="C33" i="39"/>
  <c r="B33" i="39"/>
  <c r="K32" i="39"/>
  <c r="J32" i="39"/>
  <c r="I32" i="39"/>
  <c r="H32" i="39"/>
  <c r="E32" i="39"/>
  <c r="D32" i="39"/>
  <c r="C32" i="39"/>
  <c r="B32" i="39"/>
  <c r="K31" i="39"/>
  <c r="J31" i="39"/>
  <c r="I31" i="39"/>
  <c r="H31" i="39"/>
  <c r="E31" i="39"/>
  <c r="D31" i="39"/>
  <c r="C31" i="39"/>
  <c r="B31" i="39"/>
  <c r="K30" i="39"/>
  <c r="J30" i="39"/>
  <c r="I30" i="39"/>
  <c r="H30" i="39"/>
  <c r="E30" i="39"/>
  <c r="D30" i="39"/>
  <c r="C30" i="39"/>
  <c r="B30" i="39"/>
  <c r="K29" i="39"/>
  <c r="J29" i="39"/>
  <c r="I29" i="39"/>
  <c r="H29" i="39"/>
  <c r="E29" i="39"/>
  <c r="D29" i="39"/>
  <c r="C29" i="39"/>
  <c r="B29" i="39"/>
  <c r="K28" i="39"/>
  <c r="J28" i="39"/>
  <c r="I28" i="39"/>
  <c r="H28" i="39"/>
  <c r="E28" i="39"/>
  <c r="D28" i="39"/>
  <c r="C28" i="39"/>
  <c r="B28" i="39"/>
  <c r="K27" i="39"/>
  <c r="J27" i="39"/>
  <c r="I27" i="39"/>
  <c r="H27" i="39"/>
  <c r="E27" i="39"/>
  <c r="D27" i="39"/>
  <c r="C27" i="39"/>
  <c r="B27" i="39"/>
  <c r="K26" i="39"/>
  <c r="J26" i="39"/>
  <c r="I26" i="39"/>
  <c r="H26" i="39"/>
  <c r="E26" i="39"/>
  <c r="D26" i="39"/>
  <c r="C26" i="39"/>
  <c r="B26" i="39"/>
  <c r="K25" i="39"/>
  <c r="J25" i="39"/>
  <c r="I25" i="39"/>
  <c r="H25" i="39"/>
  <c r="E25" i="39"/>
  <c r="D25" i="39"/>
  <c r="C25" i="39"/>
  <c r="B25" i="39"/>
  <c r="K24" i="39"/>
  <c r="J24" i="39"/>
  <c r="I24" i="39"/>
  <c r="H24" i="39"/>
  <c r="E24" i="39"/>
  <c r="D24" i="39"/>
  <c r="C24" i="39"/>
  <c r="B24" i="39"/>
  <c r="K23" i="39"/>
  <c r="J23" i="39"/>
  <c r="I23" i="39"/>
  <c r="H23" i="39"/>
  <c r="E23" i="39"/>
  <c r="D23" i="39"/>
  <c r="C23" i="39"/>
  <c r="B23" i="39"/>
  <c r="K22" i="39"/>
  <c r="J22" i="39"/>
  <c r="I22" i="39"/>
  <c r="H22" i="39"/>
  <c r="E22" i="39"/>
  <c r="D22" i="39"/>
  <c r="C22" i="39"/>
  <c r="B22" i="39"/>
  <c r="K21" i="39"/>
  <c r="J21" i="39"/>
  <c r="I21" i="39"/>
  <c r="H21" i="39"/>
  <c r="E21" i="39"/>
  <c r="D21" i="39"/>
  <c r="C21" i="39"/>
  <c r="B21" i="39"/>
  <c r="K20" i="39"/>
  <c r="J20" i="39"/>
  <c r="I20" i="39"/>
  <c r="H20" i="39"/>
  <c r="E20" i="39"/>
  <c r="D20" i="39"/>
  <c r="C20" i="39"/>
  <c r="B20" i="39"/>
  <c r="K19" i="39"/>
  <c r="J19" i="39"/>
  <c r="I19" i="39"/>
  <c r="H19" i="39"/>
  <c r="E19" i="39"/>
  <c r="D19" i="39"/>
  <c r="C19" i="39"/>
  <c r="B19" i="39"/>
  <c r="K18" i="39"/>
  <c r="J18" i="39"/>
  <c r="I18" i="39"/>
  <c r="H18" i="39"/>
  <c r="E18" i="39"/>
  <c r="D18" i="39"/>
  <c r="C18" i="39"/>
  <c r="B18" i="39"/>
  <c r="K17" i="39"/>
  <c r="J17" i="39"/>
  <c r="I17" i="39"/>
  <c r="H17" i="39"/>
  <c r="E17" i="39"/>
  <c r="D17" i="39"/>
  <c r="C17" i="39"/>
  <c r="B17" i="39"/>
  <c r="K16" i="39"/>
  <c r="J16" i="39"/>
  <c r="I16" i="39"/>
  <c r="H16" i="39"/>
  <c r="E16" i="39"/>
  <c r="D16" i="39"/>
  <c r="C16" i="39"/>
  <c r="B16" i="39"/>
  <c r="K15" i="39"/>
  <c r="J15" i="39"/>
  <c r="I15" i="39"/>
  <c r="H15" i="39"/>
  <c r="E15" i="39"/>
  <c r="D15" i="39"/>
  <c r="C15" i="39"/>
  <c r="B15" i="39"/>
  <c r="E14" i="39"/>
  <c r="D14" i="39"/>
  <c r="C14" i="39"/>
  <c r="B14" i="39"/>
  <c r="E138" i="40"/>
  <c r="D138" i="40"/>
  <c r="C138" i="40"/>
  <c r="B138" i="40"/>
  <c r="K133" i="40"/>
  <c r="J133" i="40"/>
  <c r="I133" i="40"/>
  <c r="H133" i="40"/>
  <c r="K132" i="40"/>
  <c r="J132" i="40"/>
  <c r="I132" i="40"/>
  <c r="H132" i="40"/>
  <c r="K131" i="40"/>
  <c r="J131" i="40"/>
  <c r="I131" i="40"/>
  <c r="H131" i="40"/>
  <c r="K130" i="40"/>
  <c r="J130" i="40"/>
  <c r="I130" i="40"/>
  <c r="H130" i="40"/>
  <c r="K129" i="40"/>
  <c r="J129" i="40"/>
  <c r="I129" i="40"/>
  <c r="H129" i="40"/>
  <c r="K128" i="40"/>
  <c r="J128" i="40"/>
  <c r="I128" i="40"/>
  <c r="H128" i="40"/>
  <c r="E128" i="40"/>
  <c r="D128" i="40"/>
  <c r="C128" i="40"/>
  <c r="B128" i="40"/>
  <c r="K127" i="40"/>
  <c r="J127" i="40"/>
  <c r="I127" i="40"/>
  <c r="H127" i="40"/>
  <c r="E127" i="40"/>
  <c r="D127" i="40"/>
  <c r="C127" i="40"/>
  <c r="B127" i="40"/>
  <c r="K126" i="40"/>
  <c r="J126" i="40"/>
  <c r="I126" i="40"/>
  <c r="H126" i="40"/>
  <c r="E126" i="40"/>
  <c r="D126" i="40"/>
  <c r="C126" i="40"/>
  <c r="B126" i="40"/>
  <c r="K125" i="40"/>
  <c r="J125" i="40"/>
  <c r="I125" i="40"/>
  <c r="H125" i="40"/>
  <c r="E125" i="40"/>
  <c r="D125" i="40"/>
  <c r="C125" i="40"/>
  <c r="B125" i="40"/>
  <c r="K124" i="40"/>
  <c r="J124" i="40"/>
  <c r="I124" i="40"/>
  <c r="H124" i="40"/>
  <c r="E124" i="40"/>
  <c r="D124" i="40"/>
  <c r="C124" i="40"/>
  <c r="B124" i="40"/>
  <c r="K123" i="40"/>
  <c r="J123" i="40"/>
  <c r="I123" i="40"/>
  <c r="H123" i="40"/>
  <c r="E123" i="40"/>
  <c r="D123" i="40"/>
  <c r="C123" i="40"/>
  <c r="B123" i="40"/>
  <c r="K122" i="40"/>
  <c r="J122" i="40"/>
  <c r="I122" i="40"/>
  <c r="H122" i="40"/>
  <c r="E122" i="40"/>
  <c r="D122" i="40"/>
  <c r="C122" i="40"/>
  <c r="B122" i="40"/>
  <c r="K121" i="40"/>
  <c r="J121" i="40"/>
  <c r="I121" i="40"/>
  <c r="H121" i="40"/>
  <c r="E121" i="40"/>
  <c r="D121" i="40"/>
  <c r="C121" i="40"/>
  <c r="B121" i="40"/>
  <c r="K120" i="40"/>
  <c r="J120" i="40"/>
  <c r="I120" i="40"/>
  <c r="H120" i="40"/>
  <c r="E120" i="40"/>
  <c r="D120" i="40"/>
  <c r="C120" i="40"/>
  <c r="B120" i="40"/>
  <c r="K119" i="40"/>
  <c r="J119" i="40"/>
  <c r="I119" i="40"/>
  <c r="H119" i="40"/>
  <c r="E119" i="40"/>
  <c r="D119" i="40"/>
  <c r="C119" i="40"/>
  <c r="B119" i="40"/>
  <c r="K118" i="40"/>
  <c r="J118" i="40"/>
  <c r="I118" i="40"/>
  <c r="H118" i="40"/>
  <c r="E118" i="40"/>
  <c r="D118" i="40"/>
  <c r="C118" i="40"/>
  <c r="B118" i="40"/>
  <c r="K117" i="40"/>
  <c r="J117" i="40"/>
  <c r="I117" i="40"/>
  <c r="H117" i="40"/>
  <c r="E117" i="40"/>
  <c r="D117" i="40"/>
  <c r="C117" i="40"/>
  <c r="B117" i="40"/>
  <c r="K116" i="40"/>
  <c r="J116" i="40"/>
  <c r="I116" i="40"/>
  <c r="H116" i="40"/>
  <c r="E116" i="40"/>
  <c r="D116" i="40"/>
  <c r="C116" i="40"/>
  <c r="B116" i="40"/>
  <c r="K115" i="40"/>
  <c r="J115" i="40"/>
  <c r="I115" i="40"/>
  <c r="H115" i="40"/>
  <c r="E115" i="40"/>
  <c r="D115" i="40"/>
  <c r="C115" i="40"/>
  <c r="B115" i="40"/>
  <c r="K114" i="40"/>
  <c r="J114" i="40"/>
  <c r="I114" i="40"/>
  <c r="H114" i="40"/>
  <c r="E114" i="40"/>
  <c r="D114" i="40"/>
  <c r="C114" i="40"/>
  <c r="B114" i="40"/>
  <c r="E113" i="40"/>
  <c r="D113" i="40"/>
  <c r="C113" i="40"/>
  <c r="B113" i="40"/>
  <c r="E112" i="40"/>
  <c r="D112" i="40"/>
  <c r="C112" i="40"/>
  <c r="B112" i="40"/>
  <c r="K110" i="40"/>
  <c r="J110" i="40"/>
  <c r="I110" i="40"/>
  <c r="H110" i="40"/>
  <c r="K109" i="40"/>
  <c r="J109" i="40"/>
  <c r="I109" i="40"/>
  <c r="H109" i="40"/>
  <c r="K108" i="40"/>
  <c r="J108" i="40"/>
  <c r="I108" i="40"/>
  <c r="H108" i="40"/>
  <c r="E108" i="40"/>
  <c r="D108" i="40"/>
  <c r="C108" i="40"/>
  <c r="B108" i="40"/>
  <c r="K107" i="40"/>
  <c r="J107" i="40"/>
  <c r="I107" i="40"/>
  <c r="H107" i="40"/>
  <c r="E107" i="40"/>
  <c r="D107" i="40"/>
  <c r="C107" i="40"/>
  <c r="B107" i="40"/>
  <c r="K106" i="40"/>
  <c r="J106" i="40"/>
  <c r="I106" i="40"/>
  <c r="H106" i="40"/>
  <c r="E106" i="40"/>
  <c r="D106" i="40"/>
  <c r="C106" i="40"/>
  <c r="B106" i="40"/>
  <c r="K105" i="40"/>
  <c r="J105" i="40"/>
  <c r="I105" i="40"/>
  <c r="H105" i="40"/>
  <c r="E105" i="40"/>
  <c r="D105" i="40"/>
  <c r="C105" i="40"/>
  <c r="B105" i="40"/>
  <c r="K104" i="40"/>
  <c r="J104" i="40"/>
  <c r="I104" i="40"/>
  <c r="H104" i="40"/>
  <c r="E104" i="40"/>
  <c r="D104" i="40"/>
  <c r="C104" i="40"/>
  <c r="B104" i="40"/>
  <c r="K103" i="40"/>
  <c r="J103" i="40"/>
  <c r="I103" i="40"/>
  <c r="H103" i="40"/>
  <c r="E103" i="40"/>
  <c r="D103" i="40"/>
  <c r="C103" i="40"/>
  <c r="B103" i="40"/>
  <c r="K102" i="40"/>
  <c r="J102" i="40"/>
  <c r="I102" i="40"/>
  <c r="H102" i="40"/>
  <c r="E102" i="40"/>
  <c r="D102" i="40"/>
  <c r="C102" i="40"/>
  <c r="B102" i="40"/>
  <c r="K101" i="40"/>
  <c r="J101" i="40"/>
  <c r="I101" i="40"/>
  <c r="H101" i="40"/>
  <c r="E101" i="40"/>
  <c r="D101" i="40"/>
  <c r="C101" i="40"/>
  <c r="B101" i="40"/>
  <c r="K100" i="40"/>
  <c r="J100" i="40"/>
  <c r="I100" i="40"/>
  <c r="H100" i="40"/>
  <c r="E100" i="40"/>
  <c r="D100" i="40"/>
  <c r="C100" i="40"/>
  <c r="B100" i="40"/>
  <c r="K99" i="40"/>
  <c r="J99" i="40"/>
  <c r="I99" i="40"/>
  <c r="H99" i="40"/>
  <c r="E99" i="40"/>
  <c r="D99" i="40"/>
  <c r="C99" i="40"/>
  <c r="B99" i="40"/>
  <c r="K98" i="40"/>
  <c r="J98" i="40"/>
  <c r="I98" i="40"/>
  <c r="H98" i="40"/>
  <c r="E98" i="40"/>
  <c r="D98" i="40"/>
  <c r="C98" i="40"/>
  <c r="B98" i="40"/>
  <c r="K97" i="40"/>
  <c r="J97" i="40"/>
  <c r="I97" i="40"/>
  <c r="H97" i="40"/>
  <c r="E97" i="40"/>
  <c r="D97" i="40"/>
  <c r="C97" i="40"/>
  <c r="B97" i="40"/>
  <c r="K96" i="40"/>
  <c r="J96" i="40"/>
  <c r="I96" i="40"/>
  <c r="H96" i="40"/>
  <c r="E96" i="40"/>
  <c r="D96" i="40"/>
  <c r="C96" i="40"/>
  <c r="B96" i="40"/>
  <c r="K95" i="40"/>
  <c r="J95" i="40"/>
  <c r="I95" i="40"/>
  <c r="H95" i="40"/>
  <c r="E95" i="40"/>
  <c r="D95" i="40"/>
  <c r="C95" i="40"/>
  <c r="B95" i="40"/>
  <c r="K94" i="40"/>
  <c r="J94" i="40"/>
  <c r="I94" i="40"/>
  <c r="H94" i="40"/>
  <c r="E94" i="40"/>
  <c r="D94" i="40"/>
  <c r="C94" i="40"/>
  <c r="B94" i="40"/>
  <c r="K93" i="40"/>
  <c r="J93" i="40"/>
  <c r="I93" i="40"/>
  <c r="H93" i="40"/>
  <c r="E93" i="40"/>
  <c r="D93" i="40"/>
  <c r="C93" i="40"/>
  <c r="B93" i="40"/>
  <c r="K92" i="40"/>
  <c r="J92" i="40"/>
  <c r="I92" i="40"/>
  <c r="H92" i="40"/>
  <c r="E92" i="40"/>
  <c r="D92" i="40"/>
  <c r="C92" i="40"/>
  <c r="B92" i="40"/>
  <c r="K91" i="40"/>
  <c r="J91" i="40"/>
  <c r="I91" i="40"/>
  <c r="H91" i="40"/>
  <c r="E91" i="40"/>
  <c r="D91" i="40"/>
  <c r="C91" i="40"/>
  <c r="B91" i="40"/>
  <c r="K90" i="40"/>
  <c r="J90" i="40"/>
  <c r="I90" i="40"/>
  <c r="H90" i="40"/>
  <c r="E90" i="40"/>
  <c r="D90" i="40"/>
  <c r="C90" i="40"/>
  <c r="B90" i="40"/>
  <c r="K89" i="40"/>
  <c r="J89" i="40"/>
  <c r="I89" i="40"/>
  <c r="H89" i="40"/>
  <c r="E89" i="40"/>
  <c r="D89" i="40"/>
  <c r="C89" i="40"/>
  <c r="B89" i="40"/>
  <c r="E67" i="40"/>
  <c r="D67" i="40"/>
  <c r="C67" i="40"/>
  <c r="B67" i="40"/>
  <c r="E66" i="40"/>
  <c r="D66" i="40"/>
  <c r="C66" i="40"/>
  <c r="B66" i="40"/>
  <c r="E65" i="40"/>
  <c r="D65" i="40"/>
  <c r="C65" i="40"/>
  <c r="B65" i="40"/>
  <c r="E64" i="40"/>
  <c r="D64" i="40"/>
  <c r="C64" i="40"/>
  <c r="B64" i="40"/>
  <c r="K63" i="40"/>
  <c r="J63" i="40"/>
  <c r="I63" i="40"/>
  <c r="H63" i="40"/>
  <c r="E63" i="40"/>
  <c r="D63" i="40"/>
  <c r="C63" i="40"/>
  <c r="B63" i="40"/>
  <c r="K62" i="40"/>
  <c r="J62" i="40"/>
  <c r="I62" i="40"/>
  <c r="H62" i="40"/>
  <c r="E62" i="40"/>
  <c r="D62" i="40"/>
  <c r="C62" i="40"/>
  <c r="B62" i="40"/>
  <c r="K61" i="40"/>
  <c r="J61" i="40"/>
  <c r="I61" i="40"/>
  <c r="H61" i="40"/>
  <c r="E61" i="40"/>
  <c r="D61" i="40"/>
  <c r="C61" i="40"/>
  <c r="B61" i="40"/>
  <c r="K60" i="40"/>
  <c r="J60" i="40"/>
  <c r="I60" i="40"/>
  <c r="H60" i="40"/>
  <c r="E60" i="40"/>
  <c r="D60" i="40"/>
  <c r="C60" i="40"/>
  <c r="B60" i="40"/>
  <c r="K59" i="40"/>
  <c r="J59" i="40"/>
  <c r="I59" i="40"/>
  <c r="H59" i="40"/>
  <c r="E59" i="40"/>
  <c r="D59" i="40"/>
  <c r="C59" i="40"/>
  <c r="B59" i="40"/>
  <c r="K58" i="40"/>
  <c r="J58" i="40"/>
  <c r="I58" i="40"/>
  <c r="H58" i="40"/>
  <c r="E58" i="40"/>
  <c r="D58" i="40"/>
  <c r="C58" i="40"/>
  <c r="B58" i="40"/>
  <c r="K57" i="40"/>
  <c r="J57" i="40"/>
  <c r="I57" i="40"/>
  <c r="H57" i="40"/>
  <c r="E57" i="40"/>
  <c r="D57" i="40"/>
  <c r="C57" i="40"/>
  <c r="B57" i="40"/>
  <c r="K56" i="40"/>
  <c r="J56" i="40"/>
  <c r="I56" i="40"/>
  <c r="H56" i="40"/>
  <c r="E56" i="40"/>
  <c r="D56" i="40"/>
  <c r="C56" i="40"/>
  <c r="B56" i="40"/>
  <c r="K55" i="40"/>
  <c r="J55" i="40"/>
  <c r="I55" i="40"/>
  <c r="H55" i="40"/>
  <c r="E55" i="40"/>
  <c r="D55" i="40"/>
  <c r="C55" i="40"/>
  <c r="B55" i="40"/>
  <c r="K54" i="40"/>
  <c r="J54" i="40"/>
  <c r="I54" i="40"/>
  <c r="H54" i="40"/>
  <c r="E54" i="40"/>
  <c r="D54" i="40"/>
  <c r="C54" i="40"/>
  <c r="B54" i="40"/>
  <c r="K53" i="40"/>
  <c r="J53" i="40"/>
  <c r="I53" i="40"/>
  <c r="H53" i="40"/>
  <c r="E53" i="40"/>
  <c r="D53" i="40"/>
  <c r="C53" i="40"/>
  <c r="B53" i="40"/>
  <c r="K52" i="40"/>
  <c r="J52" i="40"/>
  <c r="I52" i="40"/>
  <c r="H52" i="40"/>
  <c r="E52" i="40"/>
  <c r="D52" i="40"/>
  <c r="C52" i="40"/>
  <c r="B52" i="40"/>
  <c r="K51" i="40"/>
  <c r="J51" i="40"/>
  <c r="I51" i="40"/>
  <c r="H51" i="40"/>
  <c r="E51" i="40"/>
  <c r="D51" i="40"/>
  <c r="C51" i="40"/>
  <c r="B51" i="40"/>
  <c r="K50" i="40"/>
  <c r="J50" i="40"/>
  <c r="I50" i="40"/>
  <c r="H50" i="40"/>
  <c r="E50" i="40"/>
  <c r="D50" i="40"/>
  <c r="C50" i="40"/>
  <c r="B50" i="40"/>
  <c r="K49" i="40"/>
  <c r="J49" i="40"/>
  <c r="I49" i="40"/>
  <c r="H49" i="40"/>
  <c r="E49" i="40"/>
  <c r="D49" i="40"/>
  <c r="C49" i="40"/>
  <c r="B49" i="40"/>
  <c r="K48" i="40"/>
  <c r="J48" i="40"/>
  <c r="I48" i="40"/>
  <c r="H48" i="40"/>
  <c r="E48" i="40"/>
  <c r="D48" i="40"/>
  <c r="C48" i="40"/>
  <c r="B48" i="40"/>
  <c r="E47" i="40"/>
  <c r="D47" i="40"/>
  <c r="C47" i="40"/>
  <c r="B47" i="40"/>
  <c r="E46" i="40"/>
  <c r="D46" i="40"/>
  <c r="C46" i="40"/>
  <c r="B46" i="40"/>
  <c r="E45" i="40"/>
  <c r="D45" i="40"/>
  <c r="C45" i="40"/>
  <c r="B45" i="40"/>
  <c r="K44" i="40"/>
  <c r="J44" i="40"/>
  <c r="I44" i="40"/>
  <c r="H44" i="40"/>
  <c r="E44" i="40"/>
  <c r="D44" i="40"/>
  <c r="C44" i="40"/>
  <c r="B44" i="40"/>
  <c r="K43" i="40"/>
  <c r="J43" i="40"/>
  <c r="I43" i="40"/>
  <c r="H43" i="40"/>
  <c r="E43" i="40"/>
  <c r="D43" i="40"/>
  <c r="C43" i="40"/>
  <c r="B43" i="40"/>
  <c r="K42" i="40"/>
  <c r="J42" i="40"/>
  <c r="I42" i="40"/>
  <c r="H42" i="40"/>
  <c r="E42" i="40"/>
  <c r="D42" i="40"/>
  <c r="C42" i="40"/>
  <c r="B42" i="40"/>
  <c r="K41" i="40"/>
  <c r="J41" i="40"/>
  <c r="I41" i="40"/>
  <c r="H41" i="40"/>
  <c r="K40" i="40"/>
  <c r="J40" i="40"/>
  <c r="I40" i="40"/>
  <c r="H40" i="40"/>
  <c r="K39" i="40"/>
  <c r="J39" i="40"/>
  <c r="I39" i="40"/>
  <c r="H39" i="40"/>
  <c r="K38" i="40"/>
  <c r="J38" i="40"/>
  <c r="I38" i="40"/>
  <c r="H38" i="40"/>
  <c r="E38" i="40"/>
  <c r="D38" i="40"/>
  <c r="C38" i="40"/>
  <c r="B38" i="40"/>
  <c r="K37" i="40"/>
  <c r="J37" i="40"/>
  <c r="I37" i="40"/>
  <c r="H37" i="40"/>
  <c r="E37" i="40"/>
  <c r="D37" i="40"/>
  <c r="C37" i="40"/>
  <c r="B37" i="40"/>
  <c r="K36" i="40"/>
  <c r="J36" i="40"/>
  <c r="I36" i="40"/>
  <c r="H36" i="40"/>
  <c r="E36" i="40"/>
  <c r="D36" i="40"/>
  <c r="C36" i="40"/>
  <c r="B36" i="40"/>
  <c r="K35" i="40"/>
  <c r="J35" i="40"/>
  <c r="I35" i="40"/>
  <c r="H35" i="40"/>
  <c r="E35" i="40"/>
  <c r="D35" i="40"/>
  <c r="C35" i="40"/>
  <c r="B35" i="40"/>
  <c r="K34" i="40"/>
  <c r="J34" i="40"/>
  <c r="I34" i="40"/>
  <c r="H34" i="40"/>
  <c r="E34" i="40"/>
  <c r="D34" i="40"/>
  <c r="C34" i="40"/>
  <c r="B34" i="40"/>
  <c r="K33" i="40"/>
  <c r="J33" i="40"/>
  <c r="I33" i="40"/>
  <c r="H33" i="40"/>
  <c r="E33" i="40"/>
  <c r="D33" i="40"/>
  <c r="C33" i="40"/>
  <c r="B33" i="40"/>
  <c r="K32" i="40"/>
  <c r="J32" i="40"/>
  <c r="I32" i="40"/>
  <c r="H32" i="40"/>
  <c r="E32" i="40"/>
  <c r="D32" i="40"/>
  <c r="C32" i="40"/>
  <c r="B32" i="40"/>
  <c r="K31" i="40"/>
  <c r="J31" i="40"/>
  <c r="I31" i="40"/>
  <c r="H31" i="40"/>
  <c r="E31" i="40"/>
  <c r="D31" i="40"/>
  <c r="C31" i="40"/>
  <c r="B31" i="40"/>
  <c r="K30" i="40"/>
  <c r="J30" i="40"/>
  <c r="I30" i="40"/>
  <c r="H30" i="40"/>
  <c r="E30" i="40"/>
  <c r="D30" i="40"/>
  <c r="C30" i="40"/>
  <c r="B30" i="40"/>
  <c r="K29" i="40"/>
  <c r="J29" i="40"/>
  <c r="I29" i="40"/>
  <c r="H29" i="40"/>
  <c r="E29" i="40"/>
  <c r="D29" i="40"/>
  <c r="C29" i="40"/>
  <c r="B29" i="40"/>
  <c r="K28" i="40"/>
  <c r="J28" i="40"/>
  <c r="I28" i="40"/>
  <c r="H28" i="40"/>
  <c r="E28" i="40"/>
  <c r="D28" i="40"/>
  <c r="C28" i="40"/>
  <c r="B28" i="40"/>
  <c r="K27" i="40"/>
  <c r="J27" i="40"/>
  <c r="I27" i="40"/>
  <c r="H27" i="40"/>
  <c r="E27" i="40"/>
  <c r="D27" i="40"/>
  <c r="C27" i="40"/>
  <c r="B27" i="40"/>
  <c r="K26" i="40"/>
  <c r="J26" i="40"/>
  <c r="I26" i="40"/>
  <c r="H26" i="40"/>
  <c r="E26" i="40"/>
  <c r="D26" i="40"/>
  <c r="C26" i="40"/>
  <c r="B26" i="40"/>
  <c r="K25" i="40"/>
  <c r="J25" i="40"/>
  <c r="I25" i="40"/>
  <c r="H25" i="40"/>
  <c r="E25" i="40"/>
  <c r="D25" i="40"/>
  <c r="C25" i="40"/>
  <c r="B25" i="40"/>
  <c r="K24" i="40"/>
  <c r="J24" i="40"/>
  <c r="I24" i="40"/>
  <c r="H24" i="40"/>
  <c r="E24" i="40"/>
  <c r="D24" i="40"/>
  <c r="C24" i="40"/>
  <c r="B24" i="40"/>
  <c r="K23" i="40"/>
  <c r="J23" i="40"/>
  <c r="I23" i="40"/>
  <c r="H23" i="40"/>
  <c r="E23" i="40"/>
  <c r="D23" i="40"/>
  <c r="C23" i="40"/>
  <c r="B23" i="40"/>
  <c r="K22" i="40"/>
  <c r="J22" i="40"/>
  <c r="I22" i="40"/>
  <c r="H22" i="40"/>
  <c r="E22" i="40"/>
  <c r="D22" i="40"/>
  <c r="C22" i="40"/>
  <c r="B22" i="40"/>
  <c r="K21" i="40"/>
  <c r="J21" i="40"/>
  <c r="I21" i="40"/>
  <c r="H21" i="40"/>
  <c r="E21" i="40"/>
  <c r="D21" i="40"/>
  <c r="C21" i="40"/>
  <c r="B21" i="40"/>
  <c r="K20" i="40"/>
  <c r="J20" i="40"/>
  <c r="I20" i="40"/>
  <c r="H20" i="40"/>
  <c r="E20" i="40"/>
  <c r="D20" i="40"/>
  <c r="C20" i="40"/>
  <c r="B20" i="40"/>
  <c r="K19" i="40"/>
  <c r="J19" i="40"/>
  <c r="I19" i="40"/>
  <c r="H19" i="40"/>
  <c r="E19" i="40"/>
  <c r="D19" i="40"/>
  <c r="C19" i="40"/>
  <c r="B19" i="40"/>
  <c r="K18" i="40"/>
  <c r="J18" i="40"/>
  <c r="I18" i="40"/>
  <c r="H18" i="40"/>
  <c r="E18" i="40"/>
  <c r="D18" i="40"/>
  <c r="C18" i="40"/>
  <c r="B18" i="40"/>
  <c r="K17" i="40"/>
  <c r="J17" i="40"/>
  <c r="I17" i="40"/>
  <c r="H17" i="40"/>
  <c r="E17" i="40"/>
  <c r="D17" i="40"/>
  <c r="C17" i="40"/>
  <c r="B17" i="40"/>
  <c r="K16" i="40"/>
  <c r="J16" i="40"/>
  <c r="I16" i="40"/>
  <c r="H16" i="40"/>
  <c r="E16" i="40"/>
  <c r="D16" i="40"/>
  <c r="C16" i="40"/>
  <c r="B16" i="40"/>
  <c r="K15" i="40"/>
  <c r="J15" i="40"/>
  <c r="I15" i="40"/>
  <c r="H15" i="40"/>
  <c r="E15" i="40"/>
  <c r="D15" i="40"/>
  <c r="C15" i="40"/>
  <c r="B15" i="40"/>
  <c r="E14" i="40"/>
  <c r="D14" i="40"/>
  <c r="C14" i="40"/>
  <c r="B14" i="40"/>
  <c r="E138" i="41"/>
  <c r="D138" i="41"/>
  <c r="C138" i="41"/>
  <c r="B138" i="41"/>
  <c r="K133" i="41"/>
  <c r="J133" i="41"/>
  <c r="I133" i="41"/>
  <c r="H133" i="41"/>
  <c r="K132" i="41"/>
  <c r="J132" i="41"/>
  <c r="I132" i="41"/>
  <c r="H132" i="41"/>
  <c r="K131" i="41"/>
  <c r="J131" i="41"/>
  <c r="I131" i="41"/>
  <c r="H131" i="41"/>
  <c r="K130" i="41"/>
  <c r="J130" i="41"/>
  <c r="I130" i="41"/>
  <c r="H130" i="41"/>
  <c r="K129" i="41"/>
  <c r="J129" i="41"/>
  <c r="I129" i="41"/>
  <c r="H129" i="41"/>
  <c r="K128" i="41"/>
  <c r="J128" i="41"/>
  <c r="I128" i="41"/>
  <c r="H128" i="41"/>
  <c r="E128" i="41"/>
  <c r="D128" i="41"/>
  <c r="C128" i="41"/>
  <c r="B128" i="41"/>
  <c r="K127" i="41"/>
  <c r="J127" i="41"/>
  <c r="I127" i="41"/>
  <c r="H127" i="41"/>
  <c r="E127" i="41"/>
  <c r="D127" i="41"/>
  <c r="C127" i="41"/>
  <c r="B127" i="41"/>
  <c r="K126" i="41"/>
  <c r="J126" i="41"/>
  <c r="I126" i="41"/>
  <c r="H126" i="41"/>
  <c r="E126" i="41"/>
  <c r="D126" i="41"/>
  <c r="C126" i="41"/>
  <c r="B126" i="41"/>
  <c r="K125" i="41"/>
  <c r="J125" i="41"/>
  <c r="I125" i="41"/>
  <c r="H125" i="41"/>
  <c r="E125" i="41"/>
  <c r="D125" i="41"/>
  <c r="C125" i="41"/>
  <c r="B125" i="41"/>
  <c r="K124" i="41"/>
  <c r="J124" i="41"/>
  <c r="I124" i="41"/>
  <c r="H124" i="41"/>
  <c r="E124" i="41"/>
  <c r="D124" i="41"/>
  <c r="C124" i="41"/>
  <c r="B124" i="41"/>
  <c r="K123" i="41"/>
  <c r="J123" i="41"/>
  <c r="I123" i="41"/>
  <c r="H123" i="41"/>
  <c r="E123" i="41"/>
  <c r="D123" i="41"/>
  <c r="C123" i="41"/>
  <c r="B123" i="41"/>
  <c r="K122" i="41"/>
  <c r="J122" i="41"/>
  <c r="I122" i="41"/>
  <c r="H122" i="41"/>
  <c r="E122" i="41"/>
  <c r="D122" i="41"/>
  <c r="C122" i="41"/>
  <c r="B122" i="41"/>
  <c r="K121" i="41"/>
  <c r="J121" i="41"/>
  <c r="I121" i="41"/>
  <c r="H121" i="41"/>
  <c r="E121" i="41"/>
  <c r="D121" i="41"/>
  <c r="C121" i="41"/>
  <c r="B121" i="41"/>
  <c r="K120" i="41"/>
  <c r="J120" i="41"/>
  <c r="I120" i="41"/>
  <c r="H120" i="41"/>
  <c r="E120" i="41"/>
  <c r="D120" i="41"/>
  <c r="C120" i="41"/>
  <c r="B120" i="41"/>
  <c r="K119" i="41"/>
  <c r="J119" i="41"/>
  <c r="I119" i="41"/>
  <c r="H119" i="41"/>
  <c r="E119" i="41"/>
  <c r="D119" i="41"/>
  <c r="C119" i="41"/>
  <c r="B119" i="41"/>
  <c r="K118" i="41"/>
  <c r="J118" i="41"/>
  <c r="I118" i="41"/>
  <c r="H118" i="41"/>
  <c r="E118" i="41"/>
  <c r="D118" i="41"/>
  <c r="C118" i="41"/>
  <c r="B118" i="41"/>
  <c r="K117" i="41"/>
  <c r="J117" i="41"/>
  <c r="I117" i="41"/>
  <c r="H117" i="41"/>
  <c r="E117" i="41"/>
  <c r="D117" i="41"/>
  <c r="C117" i="41"/>
  <c r="B117" i="41"/>
  <c r="K116" i="41"/>
  <c r="J116" i="41"/>
  <c r="I116" i="41"/>
  <c r="H116" i="41"/>
  <c r="E116" i="41"/>
  <c r="D116" i="41"/>
  <c r="C116" i="41"/>
  <c r="B116" i="41"/>
  <c r="K115" i="41"/>
  <c r="J115" i="41"/>
  <c r="I115" i="41"/>
  <c r="H115" i="41"/>
  <c r="E115" i="41"/>
  <c r="D115" i="41"/>
  <c r="C115" i="41"/>
  <c r="B115" i="41"/>
  <c r="K114" i="41"/>
  <c r="J114" i="41"/>
  <c r="I114" i="41"/>
  <c r="H114" i="41"/>
  <c r="E114" i="41"/>
  <c r="D114" i="41"/>
  <c r="C114" i="41"/>
  <c r="B114" i="41"/>
  <c r="E113" i="41"/>
  <c r="D113" i="41"/>
  <c r="C113" i="41"/>
  <c r="B113" i="41"/>
  <c r="E112" i="41"/>
  <c r="D112" i="41"/>
  <c r="C112" i="41"/>
  <c r="B112" i="41"/>
  <c r="K110" i="41"/>
  <c r="J110" i="41"/>
  <c r="I110" i="41"/>
  <c r="H110" i="41"/>
  <c r="K109" i="41"/>
  <c r="J109" i="41"/>
  <c r="I109" i="41"/>
  <c r="H109" i="41"/>
  <c r="K108" i="41"/>
  <c r="J108" i="41"/>
  <c r="I108" i="41"/>
  <c r="H108" i="41"/>
  <c r="E108" i="41"/>
  <c r="D108" i="41"/>
  <c r="C108" i="41"/>
  <c r="B108" i="41"/>
  <c r="K107" i="41"/>
  <c r="J107" i="41"/>
  <c r="I107" i="41"/>
  <c r="H107" i="41"/>
  <c r="E107" i="41"/>
  <c r="D107" i="41"/>
  <c r="C107" i="41"/>
  <c r="B107" i="41"/>
  <c r="K106" i="41"/>
  <c r="J106" i="41"/>
  <c r="I106" i="41"/>
  <c r="H106" i="41"/>
  <c r="E106" i="41"/>
  <c r="D106" i="41"/>
  <c r="C106" i="41"/>
  <c r="B106" i="41"/>
  <c r="K105" i="41"/>
  <c r="J105" i="41"/>
  <c r="I105" i="41"/>
  <c r="H105" i="41"/>
  <c r="E105" i="41"/>
  <c r="D105" i="41"/>
  <c r="C105" i="41"/>
  <c r="B105" i="41"/>
  <c r="K104" i="41"/>
  <c r="J104" i="41"/>
  <c r="I104" i="41"/>
  <c r="H104" i="41"/>
  <c r="E104" i="41"/>
  <c r="D104" i="41"/>
  <c r="C104" i="41"/>
  <c r="B104" i="41"/>
  <c r="K103" i="41"/>
  <c r="J103" i="41"/>
  <c r="I103" i="41"/>
  <c r="H103" i="41"/>
  <c r="E103" i="41"/>
  <c r="D103" i="41"/>
  <c r="C103" i="41"/>
  <c r="B103" i="41"/>
  <c r="K102" i="41"/>
  <c r="J102" i="41"/>
  <c r="I102" i="41"/>
  <c r="H102" i="41"/>
  <c r="E102" i="41"/>
  <c r="D102" i="41"/>
  <c r="C102" i="41"/>
  <c r="B102" i="41"/>
  <c r="K101" i="41"/>
  <c r="J101" i="41"/>
  <c r="I101" i="41"/>
  <c r="H101" i="41"/>
  <c r="E101" i="41"/>
  <c r="D101" i="41"/>
  <c r="C101" i="41"/>
  <c r="B101" i="41"/>
  <c r="K100" i="41"/>
  <c r="J100" i="41"/>
  <c r="I100" i="41"/>
  <c r="H100" i="41"/>
  <c r="E100" i="41"/>
  <c r="D100" i="41"/>
  <c r="C100" i="41"/>
  <c r="B100" i="41"/>
  <c r="K99" i="41"/>
  <c r="J99" i="41"/>
  <c r="I99" i="41"/>
  <c r="H99" i="41"/>
  <c r="E99" i="41"/>
  <c r="D99" i="41"/>
  <c r="C99" i="41"/>
  <c r="B99" i="41"/>
  <c r="K98" i="41"/>
  <c r="J98" i="41"/>
  <c r="I98" i="41"/>
  <c r="H98" i="41"/>
  <c r="E98" i="41"/>
  <c r="D98" i="41"/>
  <c r="C98" i="41"/>
  <c r="B98" i="41"/>
  <c r="K97" i="41"/>
  <c r="J97" i="41"/>
  <c r="I97" i="41"/>
  <c r="H97" i="41"/>
  <c r="E97" i="41"/>
  <c r="D97" i="41"/>
  <c r="C97" i="41"/>
  <c r="B97" i="41"/>
  <c r="K96" i="41"/>
  <c r="J96" i="41"/>
  <c r="I96" i="41"/>
  <c r="H96" i="41"/>
  <c r="E96" i="41"/>
  <c r="D96" i="41"/>
  <c r="C96" i="41"/>
  <c r="B96" i="41"/>
  <c r="K95" i="41"/>
  <c r="J95" i="41"/>
  <c r="I95" i="41"/>
  <c r="H95" i="41"/>
  <c r="E95" i="41"/>
  <c r="D95" i="41"/>
  <c r="C95" i="41"/>
  <c r="B95" i="41"/>
  <c r="K94" i="41"/>
  <c r="J94" i="41"/>
  <c r="I94" i="41"/>
  <c r="H94" i="41"/>
  <c r="E94" i="41"/>
  <c r="D94" i="41"/>
  <c r="C94" i="41"/>
  <c r="B94" i="41"/>
  <c r="K93" i="41"/>
  <c r="J93" i="41"/>
  <c r="I93" i="41"/>
  <c r="H93" i="41"/>
  <c r="E93" i="41"/>
  <c r="D93" i="41"/>
  <c r="C93" i="41"/>
  <c r="B93" i="41"/>
  <c r="K92" i="41"/>
  <c r="J92" i="41"/>
  <c r="I92" i="41"/>
  <c r="H92" i="41"/>
  <c r="E92" i="41"/>
  <c r="D92" i="41"/>
  <c r="C92" i="41"/>
  <c r="B92" i="41"/>
  <c r="K91" i="41"/>
  <c r="J91" i="41"/>
  <c r="I91" i="41"/>
  <c r="H91" i="41"/>
  <c r="E91" i="41"/>
  <c r="D91" i="41"/>
  <c r="C91" i="41"/>
  <c r="B91" i="41"/>
  <c r="K90" i="41"/>
  <c r="J90" i="41"/>
  <c r="I90" i="41"/>
  <c r="H90" i="41"/>
  <c r="E90" i="41"/>
  <c r="D90" i="41"/>
  <c r="C90" i="41"/>
  <c r="B90" i="41"/>
  <c r="K89" i="41"/>
  <c r="J89" i="41"/>
  <c r="I89" i="41"/>
  <c r="H89" i="41"/>
  <c r="E89" i="41"/>
  <c r="D89" i="41"/>
  <c r="C89" i="41"/>
  <c r="B89" i="41"/>
  <c r="E67" i="41"/>
  <c r="D67" i="41"/>
  <c r="C67" i="41"/>
  <c r="B67" i="41"/>
  <c r="E66" i="41"/>
  <c r="D66" i="41"/>
  <c r="C66" i="41"/>
  <c r="B66" i="41"/>
  <c r="E65" i="41"/>
  <c r="D65" i="41"/>
  <c r="C65" i="41"/>
  <c r="B65" i="41"/>
  <c r="E64" i="41"/>
  <c r="D64" i="41"/>
  <c r="C64" i="41"/>
  <c r="B64" i="41"/>
  <c r="K63" i="41"/>
  <c r="J63" i="41"/>
  <c r="I63" i="41"/>
  <c r="H63" i="41"/>
  <c r="E63" i="41"/>
  <c r="D63" i="41"/>
  <c r="C63" i="41"/>
  <c r="B63" i="41"/>
  <c r="K62" i="41"/>
  <c r="J62" i="41"/>
  <c r="I62" i="41"/>
  <c r="H62" i="41"/>
  <c r="E62" i="41"/>
  <c r="D62" i="41"/>
  <c r="C62" i="41"/>
  <c r="B62" i="41"/>
  <c r="K61" i="41"/>
  <c r="J61" i="41"/>
  <c r="I61" i="41"/>
  <c r="H61" i="41"/>
  <c r="E61" i="41"/>
  <c r="D61" i="41"/>
  <c r="C61" i="41"/>
  <c r="B61" i="41"/>
  <c r="K60" i="41"/>
  <c r="J60" i="41"/>
  <c r="I60" i="41"/>
  <c r="H60" i="41"/>
  <c r="E60" i="41"/>
  <c r="D60" i="41"/>
  <c r="C60" i="41"/>
  <c r="B60" i="41"/>
  <c r="K59" i="41"/>
  <c r="J59" i="41"/>
  <c r="I59" i="41"/>
  <c r="H59" i="41"/>
  <c r="E59" i="41"/>
  <c r="D59" i="41"/>
  <c r="C59" i="41"/>
  <c r="B59" i="41"/>
  <c r="K58" i="41"/>
  <c r="J58" i="41"/>
  <c r="I58" i="41"/>
  <c r="H58" i="41"/>
  <c r="E58" i="41"/>
  <c r="D58" i="41"/>
  <c r="C58" i="41"/>
  <c r="B58" i="41"/>
  <c r="K57" i="41"/>
  <c r="J57" i="41"/>
  <c r="I57" i="41"/>
  <c r="H57" i="41"/>
  <c r="E57" i="41"/>
  <c r="D57" i="41"/>
  <c r="C57" i="41"/>
  <c r="B57" i="41"/>
  <c r="K56" i="41"/>
  <c r="J56" i="41"/>
  <c r="I56" i="41"/>
  <c r="H56" i="41"/>
  <c r="E56" i="41"/>
  <c r="D56" i="41"/>
  <c r="C56" i="41"/>
  <c r="B56" i="41"/>
  <c r="K55" i="41"/>
  <c r="J55" i="41"/>
  <c r="I55" i="41"/>
  <c r="H55" i="41"/>
  <c r="E55" i="41"/>
  <c r="D55" i="41"/>
  <c r="C55" i="41"/>
  <c r="B55" i="41"/>
  <c r="K54" i="41"/>
  <c r="J54" i="41"/>
  <c r="I54" i="41"/>
  <c r="H54" i="41"/>
  <c r="E54" i="41"/>
  <c r="D54" i="41"/>
  <c r="C54" i="41"/>
  <c r="B54" i="41"/>
  <c r="K53" i="41"/>
  <c r="J53" i="41"/>
  <c r="I53" i="41"/>
  <c r="H53" i="41"/>
  <c r="E53" i="41"/>
  <c r="D53" i="41"/>
  <c r="C53" i="41"/>
  <c r="B53" i="41"/>
  <c r="K52" i="41"/>
  <c r="J52" i="41"/>
  <c r="I52" i="41"/>
  <c r="H52" i="41"/>
  <c r="E52" i="41"/>
  <c r="D52" i="41"/>
  <c r="C52" i="41"/>
  <c r="B52" i="41"/>
  <c r="K51" i="41"/>
  <c r="J51" i="41"/>
  <c r="I51" i="41"/>
  <c r="H51" i="41"/>
  <c r="E51" i="41"/>
  <c r="D51" i="41"/>
  <c r="C51" i="41"/>
  <c r="B51" i="41"/>
  <c r="K50" i="41"/>
  <c r="J50" i="41"/>
  <c r="I50" i="41"/>
  <c r="H50" i="41"/>
  <c r="E50" i="41"/>
  <c r="D50" i="41"/>
  <c r="C50" i="41"/>
  <c r="B50" i="41"/>
  <c r="K49" i="41"/>
  <c r="J49" i="41"/>
  <c r="I49" i="41"/>
  <c r="H49" i="41"/>
  <c r="E49" i="41"/>
  <c r="D49" i="41"/>
  <c r="C49" i="41"/>
  <c r="B49" i="41"/>
  <c r="K48" i="41"/>
  <c r="J48" i="41"/>
  <c r="I48" i="41"/>
  <c r="H48" i="41"/>
  <c r="E48" i="41"/>
  <c r="D48" i="41"/>
  <c r="C48" i="41"/>
  <c r="B48" i="41"/>
  <c r="E47" i="41"/>
  <c r="D47" i="41"/>
  <c r="C47" i="41"/>
  <c r="B47" i="41"/>
  <c r="E46" i="41"/>
  <c r="D46" i="41"/>
  <c r="C46" i="41"/>
  <c r="B46" i="41"/>
  <c r="E45" i="41"/>
  <c r="D45" i="41"/>
  <c r="C45" i="41"/>
  <c r="B45" i="41"/>
  <c r="K44" i="41"/>
  <c r="J44" i="41"/>
  <c r="I44" i="41"/>
  <c r="H44" i="41"/>
  <c r="E44" i="41"/>
  <c r="D44" i="41"/>
  <c r="C44" i="41"/>
  <c r="B44" i="41"/>
  <c r="K43" i="41"/>
  <c r="J43" i="41"/>
  <c r="I43" i="41"/>
  <c r="H43" i="41"/>
  <c r="E43" i="41"/>
  <c r="D43" i="41"/>
  <c r="C43" i="41"/>
  <c r="B43" i="41"/>
  <c r="K42" i="41"/>
  <c r="J42" i="41"/>
  <c r="I42" i="41"/>
  <c r="H42" i="41"/>
  <c r="E42" i="41"/>
  <c r="D42" i="41"/>
  <c r="C42" i="41"/>
  <c r="B42" i="41"/>
  <c r="K41" i="41"/>
  <c r="J41" i="41"/>
  <c r="I41" i="41"/>
  <c r="H41" i="41"/>
  <c r="K40" i="41"/>
  <c r="J40" i="41"/>
  <c r="I40" i="41"/>
  <c r="H40" i="41"/>
  <c r="K39" i="41"/>
  <c r="J39" i="41"/>
  <c r="I39" i="41"/>
  <c r="H39" i="41"/>
  <c r="K38" i="41"/>
  <c r="J38" i="41"/>
  <c r="I38" i="41"/>
  <c r="H38" i="41"/>
  <c r="E38" i="41"/>
  <c r="D38" i="41"/>
  <c r="C38" i="41"/>
  <c r="B38" i="41"/>
  <c r="K37" i="41"/>
  <c r="J37" i="41"/>
  <c r="I37" i="41"/>
  <c r="H37" i="41"/>
  <c r="E37" i="41"/>
  <c r="D37" i="41"/>
  <c r="C37" i="41"/>
  <c r="B37" i="41"/>
  <c r="K36" i="41"/>
  <c r="J36" i="41"/>
  <c r="I36" i="41"/>
  <c r="H36" i="41"/>
  <c r="E36" i="41"/>
  <c r="D36" i="41"/>
  <c r="C36" i="41"/>
  <c r="B36" i="41"/>
  <c r="K35" i="41"/>
  <c r="J35" i="41"/>
  <c r="I35" i="41"/>
  <c r="H35" i="41"/>
  <c r="E35" i="41"/>
  <c r="D35" i="41"/>
  <c r="C35" i="41"/>
  <c r="B35" i="41"/>
  <c r="K34" i="41"/>
  <c r="J34" i="41"/>
  <c r="I34" i="41"/>
  <c r="H34" i="41"/>
  <c r="E34" i="41"/>
  <c r="D34" i="41"/>
  <c r="C34" i="41"/>
  <c r="B34" i="41"/>
  <c r="K33" i="41"/>
  <c r="J33" i="41"/>
  <c r="I33" i="41"/>
  <c r="H33" i="41"/>
  <c r="E33" i="41"/>
  <c r="D33" i="41"/>
  <c r="C33" i="41"/>
  <c r="B33" i="41"/>
  <c r="K32" i="41"/>
  <c r="J32" i="41"/>
  <c r="I32" i="41"/>
  <c r="H32" i="41"/>
  <c r="E32" i="41"/>
  <c r="D32" i="41"/>
  <c r="C32" i="41"/>
  <c r="B32" i="41"/>
  <c r="K31" i="41"/>
  <c r="J31" i="41"/>
  <c r="I31" i="41"/>
  <c r="H31" i="41"/>
  <c r="E31" i="41"/>
  <c r="D31" i="41"/>
  <c r="C31" i="41"/>
  <c r="B31" i="41"/>
  <c r="K30" i="41"/>
  <c r="J30" i="41"/>
  <c r="I30" i="41"/>
  <c r="H30" i="41"/>
  <c r="E30" i="41"/>
  <c r="D30" i="41"/>
  <c r="C30" i="41"/>
  <c r="B30" i="41"/>
  <c r="K29" i="41"/>
  <c r="J29" i="41"/>
  <c r="I29" i="41"/>
  <c r="H29" i="41"/>
  <c r="E29" i="41"/>
  <c r="D29" i="41"/>
  <c r="C29" i="41"/>
  <c r="B29" i="41"/>
  <c r="K28" i="41"/>
  <c r="J28" i="41"/>
  <c r="I28" i="41"/>
  <c r="H28" i="41"/>
  <c r="E28" i="41"/>
  <c r="D28" i="41"/>
  <c r="C28" i="41"/>
  <c r="B28" i="41"/>
  <c r="K27" i="41"/>
  <c r="J27" i="41"/>
  <c r="I27" i="41"/>
  <c r="H27" i="41"/>
  <c r="E27" i="41"/>
  <c r="D27" i="41"/>
  <c r="C27" i="41"/>
  <c r="B27" i="41"/>
  <c r="K26" i="41"/>
  <c r="J26" i="41"/>
  <c r="I26" i="41"/>
  <c r="H26" i="41"/>
  <c r="E26" i="41"/>
  <c r="D26" i="41"/>
  <c r="C26" i="41"/>
  <c r="B26" i="41"/>
  <c r="K25" i="41"/>
  <c r="J25" i="41"/>
  <c r="I25" i="41"/>
  <c r="H25" i="41"/>
  <c r="E25" i="41"/>
  <c r="D25" i="41"/>
  <c r="C25" i="41"/>
  <c r="B25" i="41"/>
  <c r="K24" i="41"/>
  <c r="J24" i="41"/>
  <c r="I24" i="41"/>
  <c r="H24" i="41"/>
  <c r="E24" i="41"/>
  <c r="D24" i="41"/>
  <c r="C24" i="41"/>
  <c r="B24" i="41"/>
  <c r="K23" i="41"/>
  <c r="J23" i="41"/>
  <c r="I23" i="41"/>
  <c r="H23" i="41"/>
  <c r="E23" i="41"/>
  <c r="D23" i="41"/>
  <c r="C23" i="41"/>
  <c r="B23" i="41"/>
  <c r="K22" i="41"/>
  <c r="J22" i="41"/>
  <c r="I22" i="41"/>
  <c r="H22" i="41"/>
  <c r="E22" i="41"/>
  <c r="D22" i="41"/>
  <c r="C22" i="41"/>
  <c r="B22" i="41"/>
  <c r="K21" i="41"/>
  <c r="J21" i="41"/>
  <c r="I21" i="41"/>
  <c r="H21" i="41"/>
  <c r="E21" i="41"/>
  <c r="D21" i="41"/>
  <c r="C21" i="41"/>
  <c r="B21" i="41"/>
  <c r="K20" i="41"/>
  <c r="J20" i="41"/>
  <c r="I20" i="41"/>
  <c r="H20" i="41"/>
  <c r="E20" i="41"/>
  <c r="D20" i="41"/>
  <c r="C20" i="41"/>
  <c r="B20" i="41"/>
  <c r="K19" i="41"/>
  <c r="J19" i="41"/>
  <c r="I19" i="41"/>
  <c r="H19" i="41"/>
  <c r="E19" i="41"/>
  <c r="D19" i="41"/>
  <c r="C19" i="41"/>
  <c r="B19" i="41"/>
  <c r="K18" i="41"/>
  <c r="J18" i="41"/>
  <c r="I18" i="41"/>
  <c r="H18" i="41"/>
  <c r="E18" i="41"/>
  <c r="D18" i="41"/>
  <c r="C18" i="41"/>
  <c r="B18" i="41"/>
  <c r="K17" i="41"/>
  <c r="J17" i="41"/>
  <c r="I17" i="41"/>
  <c r="H17" i="41"/>
  <c r="E17" i="41"/>
  <c r="D17" i="41"/>
  <c r="C17" i="41"/>
  <c r="B17" i="41"/>
  <c r="K16" i="41"/>
  <c r="J16" i="41"/>
  <c r="I16" i="41"/>
  <c r="H16" i="41"/>
  <c r="E16" i="41"/>
  <c r="D16" i="41"/>
  <c r="C16" i="41"/>
  <c r="B16" i="41"/>
  <c r="K15" i="41"/>
  <c r="J15" i="41"/>
  <c r="I15" i="41"/>
  <c r="H15" i="41"/>
  <c r="E15" i="41"/>
  <c r="D15" i="41"/>
  <c r="C15" i="41"/>
  <c r="B15" i="41"/>
  <c r="E14" i="41"/>
  <c r="D14" i="41"/>
  <c r="C14" i="41"/>
  <c r="B14" i="41"/>
  <c r="E138" i="42" l="1"/>
  <c r="D138" i="42"/>
  <c r="C138" i="42"/>
  <c r="B138" i="42"/>
  <c r="K133" i="42"/>
  <c r="J133" i="42"/>
  <c r="I133" i="42"/>
  <c r="H133" i="42"/>
  <c r="K132" i="42"/>
  <c r="J132" i="42"/>
  <c r="I132" i="42"/>
  <c r="H132" i="42"/>
  <c r="K131" i="42"/>
  <c r="J131" i="42"/>
  <c r="I131" i="42"/>
  <c r="H131" i="42"/>
  <c r="K130" i="42"/>
  <c r="J130" i="42"/>
  <c r="I130" i="42"/>
  <c r="H130" i="42"/>
  <c r="K129" i="42"/>
  <c r="J129" i="42"/>
  <c r="I129" i="42"/>
  <c r="H129" i="42"/>
  <c r="K128" i="42"/>
  <c r="J128" i="42"/>
  <c r="I128" i="42"/>
  <c r="H128" i="42"/>
  <c r="E128" i="42"/>
  <c r="D128" i="42"/>
  <c r="C128" i="42"/>
  <c r="B128" i="42"/>
  <c r="K127" i="42"/>
  <c r="J127" i="42"/>
  <c r="I127" i="42"/>
  <c r="H127" i="42"/>
  <c r="E127" i="42"/>
  <c r="D127" i="42"/>
  <c r="C127" i="42"/>
  <c r="B127" i="42"/>
  <c r="K126" i="42"/>
  <c r="J126" i="42"/>
  <c r="I126" i="42"/>
  <c r="H126" i="42"/>
  <c r="E126" i="42"/>
  <c r="D126" i="42"/>
  <c r="C126" i="42"/>
  <c r="B126" i="42"/>
  <c r="K125" i="42"/>
  <c r="J125" i="42"/>
  <c r="I125" i="42"/>
  <c r="H125" i="42"/>
  <c r="E125" i="42"/>
  <c r="D125" i="42"/>
  <c r="C125" i="42"/>
  <c r="B125" i="42"/>
  <c r="K124" i="42"/>
  <c r="J124" i="42"/>
  <c r="I124" i="42"/>
  <c r="H124" i="42"/>
  <c r="E124" i="42"/>
  <c r="D124" i="42"/>
  <c r="C124" i="42"/>
  <c r="B124" i="42"/>
  <c r="K123" i="42"/>
  <c r="J123" i="42"/>
  <c r="I123" i="42"/>
  <c r="H123" i="42"/>
  <c r="E123" i="42"/>
  <c r="D123" i="42"/>
  <c r="C123" i="42"/>
  <c r="B123" i="42"/>
  <c r="K122" i="42"/>
  <c r="J122" i="42"/>
  <c r="I122" i="42"/>
  <c r="H122" i="42"/>
  <c r="E122" i="42"/>
  <c r="D122" i="42"/>
  <c r="C122" i="42"/>
  <c r="B122" i="42"/>
  <c r="K121" i="42"/>
  <c r="J121" i="42"/>
  <c r="I121" i="42"/>
  <c r="H121" i="42"/>
  <c r="E121" i="42"/>
  <c r="D121" i="42"/>
  <c r="C121" i="42"/>
  <c r="B121" i="42"/>
  <c r="K120" i="42"/>
  <c r="J120" i="42"/>
  <c r="I120" i="42"/>
  <c r="H120" i="42"/>
  <c r="E120" i="42"/>
  <c r="D120" i="42"/>
  <c r="C120" i="42"/>
  <c r="B120" i="42"/>
  <c r="K119" i="42"/>
  <c r="J119" i="42"/>
  <c r="I119" i="42"/>
  <c r="H119" i="42"/>
  <c r="E119" i="42"/>
  <c r="D119" i="42"/>
  <c r="C119" i="42"/>
  <c r="B119" i="42"/>
  <c r="K118" i="42"/>
  <c r="J118" i="42"/>
  <c r="I118" i="42"/>
  <c r="H118" i="42"/>
  <c r="E118" i="42"/>
  <c r="D118" i="42"/>
  <c r="C118" i="42"/>
  <c r="B118" i="42"/>
  <c r="K117" i="42"/>
  <c r="J117" i="42"/>
  <c r="I117" i="42"/>
  <c r="H117" i="42"/>
  <c r="E117" i="42"/>
  <c r="D117" i="42"/>
  <c r="C117" i="42"/>
  <c r="B117" i="42"/>
  <c r="K116" i="42"/>
  <c r="J116" i="42"/>
  <c r="I116" i="42"/>
  <c r="H116" i="42"/>
  <c r="E116" i="42"/>
  <c r="D116" i="42"/>
  <c r="C116" i="42"/>
  <c r="B116" i="42"/>
  <c r="K115" i="42"/>
  <c r="J115" i="42"/>
  <c r="I115" i="42"/>
  <c r="H115" i="42"/>
  <c r="E115" i="42"/>
  <c r="D115" i="42"/>
  <c r="C115" i="42"/>
  <c r="B115" i="42"/>
  <c r="K114" i="42"/>
  <c r="J114" i="42"/>
  <c r="I114" i="42"/>
  <c r="H114" i="42"/>
  <c r="E114" i="42"/>
  <c r="D114" i="42"/>
  <c r="C114" i="42"/>
  <c r="B114" i="42"/>
  <c r="E113" i="42"/>
  <c r="D113" i="42"/>
  <c r="C113" i="42"/>
  <c r="B113" i="42"/>
  <c r="E112" i="42"/>
  <c r="D112" i="42"/>
  <c r="C112" i="42"/>
  <c r="B112" i="42"/>
  <c r="K110" i="42"/>
  <c r="J110" i="42"/>
  <c r="I110" i="42"/>
  <c r="H110" i="42"/>
  <c r="K109" i="42"/>
  <c r="J109" i="42"/>
  <c r="I109" i="42"/>
  <c r="H109" i="42"/>
  <c r="K108" i="42"/>
  <c r="J108" i="42"/>
  <c r="I108" i="42"/>
  <c r="H108" i="42"/>
  <c r="E108" i="42"/>
  <c r="D108" i="42"/>
  <c r="C108" i="42"/>
  <c r="B108" i="42"/>
  <c r="K107" i="42"/>
  <c r="J107" i="42"/>
  <c r="I107" i="42"/>
  <c r="H107" i="42"/>
  <c r="E107" i="42"/>
  <c r="D107" i="42"/>
  <c r="C107" i="42"/>
  <c r="B107" i="42"/>
  <c r="K106" i="42"/>
  <c r="J106" i="42"/>
  <c r="I106" i="42"/>
  <c r="H106" i="42"/>
  <c r="E106" i="42"/>
  <c r="D106" i="42"/>
  <c r="C106" i="42"/>
  <c r="B106" i="42"/>
  <c r="K105" i="42"/>
  <c r="J105" i="42"/>
  <c r="I105" i="42"/>
  <c r="H105" i="42"/>
  <c r="E105" i="42"/>
  <c r="D105" i="42"/>
  <c r="C105" i="42"/>
  <c r="B105" i="42"/>
  <c r="K104" i="42"/>
  <c r="J104" i="42"/>
  <c r="I104" i="42"/>
  <c r="H104" i="42"/>
  <c r="E104" i="42"/>
  <c r="D104" i="42"/>
  <c r="C104" i="42"/>
  <c r="B104" i="42"/>
  <c r="K103" i="42"/>
  <c r="J103" i="42"/>
  <c r="I103" i="42"/>
  <c r="H103" i="42"/>
  <c r="E103" i="42"/>
  <c r="D103" i="42"/>
  <c r="C103" i="42"/>
  <c r="B103" i="42"/>
  <c r="K102" i="42"/>
  <c r="J102" i="42"/>
  <c r="I102" i="42"/>
  <c r="H102" i="42"/>
  <c r="E102" i="42"/>
  <c r="D102" i="42"/>
  <c r="C102" i="42"/>
  <c r="B102" i="42"/>
  <c r="K101" i="42"/>
  <c r="J101" i="42"/>
  <c r="I101" i="42"/>
  <c r="H101" i="42"/>
  <c r="E101" i="42"/>
  <c r="D101" i="42"/>
  <c r="C101" i="42"/>
  <c r="B101" i="42"/>
  <c r="K100" i="42"/>
  <c r="J100" i="42"/>
  <c r="I100" i="42"/>
  <c r="H100" i="42"/>
  <c r="E100" i="42"/>
  <c r="D100" i="42"/>
  <c r="C100" i="42"/>
  <c r="B100" i="42"/>
  <c r="K99" i="42"/>
  <c r="J99" i="42"/>
  <c r="I99" i="42"/>
  <c r="H99" i="42"/>
  <c r="E99" i="42"/>
  <c r="D99" i="42"/>
  <c r="C99" i="42"/>
  <c r="B99" i="42"/>
  <c r="K98" i="42"/>
  <c r="J98" i="42"/>
  <c r="I98" i="42"/>
  <c r="H98" i="42"/>
  <c r="E98" i="42"/>
  <c r="D98" i="42"/>
  <c r="C98" i="42"/>
  <c r="B98" i="42"/>
  <c r="K97" i="42"/>
  <c r="J97" i="42"/>
  <c r="I97" i="42"/>
  <c r="H97" i="42"/>
  <c r="E97" i="42"/>
  <c r="D97" i="42"/>
  <c r="C97" i="42"/>
  <c r="B97" i="42"/>
  <c r="K96" i="42"/>
  <c r="J96" i="42"/>
  <c r="I96" i="42"/>
  <c r="H96" i="42"/>
  <c r="E96" i="42"/>
  <c r="D96" i="42"/>
  <c r="C96" i="42"/>
  <c r="B96" i="42"/>
  <c r="K95" i="42"/>
  <c r="J95" i="42"/>
  <c r="I95" i="42"/>
  <c r="H95" i="42"/>
  <c r="E95" i="42"/>
  <c r="D95" i="42"/>
  <c r="C95" i="42"/>
  <c r="B95" i="42"/>
  <c r="K94" i="42"/>
  <c r="J94" i="42"/>
  <c r="I94" i="42"/>
  <c r="H94" i="42"/>
  <c r="E94" i="42"/>
  <c r="D94" i="42"/>
  <c r="C94" i="42"/>
  <c r="B94" i="42"/>
  <c r="K93" i="42"/>
  <c r="J93" i="42"/>
  <c r="I93" i="42"/>
  <c r="H93" i="42"/>
  <c r="E93" i="42"/>
  <c r="D93" i="42"/>
  <c r="C93" i="42"/>
  <c r="B93" i="42"/>
  <c r="K92" i="42"/>
  <c r="J92" i="42"/>
  <c r="I92" i="42"/>
  <c r="H92" i="42"/>
  <c r="E92" i="42"/>
  <c r="D92" i="42"/>
  <c r="C92" i="42"/>
  <c r="B92" i="42"/>
  <c r="K91" i="42"/>
  <c r="J91" i="42"/>
  <c r="I91" i="42"/>
  <c r="H91" i="42"/>
  <c r="E91" i="42"/>
  <c r="D91" i="42"/>
  <c r="C91" i="42"/>
  <c r="B91" i="42"/>
  <c r="K90" i="42"/>
  <c r="J90" i="42"/>
  <c r="I90" i="42"/>
  <c r="H90" i="42"/>
  <c r="E90" i="42"/>
  <c r="D90" i="42"/>
  <c r="C90" i="42"/>
  <c r="B90" i="42"/>
  <c r="K89" i="42"/>
  <c r="J89" i="42"/>
  <c r="I89" i="42"/>
  <c r="H89" i="42"/>
  <c r="E89" i="42"/>
  <c r="D89" i="42"/>
  <c r="C89" i="42"/>
  <c r="B89" i="42"/>
  <c r="E67" i="42"/>
  <c r="D67" i="42"/>
  <c r="C67" i="42"/>
  <c r="B67" i="42"/>
  <c r="E66" i="42"/>
  <c r="D66" i="42"/>
  <c r="C66" i="42"/>
  <c r="B66" i="42"/>
  <c r="E65" i="42"/>
  <c r="D65" i="42"/>
  <c r="C65" i="42"/>
  <c r="B65" i="42"/>
  <c r="E64" i="42"/>
  <c r="D64" i="42"/>
  <c r="C64" i="42"/>
  <c r="B64" i="42"/>
  <c r="K63" i="42"/>
  <c r="J63" i="42"/>
  <c r="I63" i="42"/>
  <c r="H63" i="42"/>
  <c r="E63" i="42"/>
  <c r="D63" i="42"/>
  <c r="C63" i="42"/>
  <c r="B63" i="42"/>
  <c r="K62" i="42"/>
  <c r="J62" i="42"/>
  <c r="I62" i="42"/>
  <c r="H62" i="42"/>
  <c r="E62" i="42"/>
  <c r="D62" i="42"/>
  <c r="C62" i="42"/>
  <c r="B62" i="42"/>
  <c r="K61" i="42"/>
  <c r="J61" i="42"/>
  <c r="I61" i="42"/>
  <c r="H61" i="42"/>
  <c r="E61" i="42"/>
  <c r="D61" i="42"/>
  <c r="C61" i="42"/>
  <c r="B61" i="42"/>
  <c r="K60" i="42"/>
  <c r="J60" i="42"/>
  <c r="I60" i="42"/>
  <c r="H60" i="42"/>
  <c r="E60" i="42"/>
  <c r="D60" i="42"/>
  <c r="C60" i="42"/>
  <c r="B60" i="42"/>
  <c r="K59" i="42"/>
  <c r="J59" i="42"/>
  <c r="I59" i="42"/>
  <c r="H59" i="42"/>
  <c r="E59" i="42"/>
  <c r="D59" i="42"/>
  <c r="C59" i="42"/>
  <c r="B59" i="42"/>
  <c r="K58" i="42"/>
  <c r="J58" i="42"/>
  <c r="I58" i="42"/>
  <c r="H58" i="42"/>
  <c r="E58" i="42"/>
  <c r="D58" i="42"/>
  <c r="C58" i="42"/>
  <c r="B58" i="42"/>
  <c r="K57" i="42"/>
  <c r="J57" i="42"/>
  <c r="I57" i="42"/>
  <c r="H57" i="42"/>
  <c r="E57" i="42"/>
  <c r="D57" i="42"/>
  <c r="C57" i="42"/>
  <c r="B57" i="42"/>
  <c r="K56" i="42"/>
  <c r="J56" i="42"/>
  <c r="I56" i="42"/>
  <c r="H56" i="42"/>
  <c r="E56" i="42"/>
  <c r="D56" i="42"/>
  <c r="C56" i="42"/>
  <c r="B56" i="42"/>
  <c r="K55" i="42"/>
  <c r="J55" i="42"/>
  <c r="I55" i="42"/>
  <c r="H55" i="42"/>
  <c r="E55" i="42"/>
  <c r="D55" i="42"/>
  <c r="C55" i="42"/>
  <c r="B55" i="42"/>
  <c r="K54" i="42"/>
  <c r="J54" i="42"/>
  <c r="I54" i="42"/>
  <c r="H54" i="42"/>
  <c r="E54" i="42"/>
  <c r="D54" i="42"/>
  <c r="C54" i="42"/>
  <c r="B54" i="42"/>
  <c r="K53" i="42"/>
  <c r="J53" i="42"/>
  <c r="I53" i="42"/>
  <c r="H53" i="42"/>
  <c r="E53" i="42"/>
  <c r="D53" i="42"/>
  <c r="C53" i="42"/>
  <c r="B53" i="42"/>
  <c r="K52" i="42"/>
  <c r="J52" i="42"/>
  <c r="I52" i="42"/>
  <c r="H52" i="42"/>
  <c r="E52" i="42"/>
  <c r="D52" i="42"/>
  <c r="C52" i="42"/>
  <c r="B52" i="42"/>
  <c r="K51" i="42"/>
  <c r="J51" i="42"/>
  <c r="I51" i="42"/>
  <c r="H51" i="42"/>
  <c r="E51" i="42"/>
  <c r="D51" i="42"/>
  <c r="C51" i="42"/>
  <c r="B51" i="42"/>
  <c r="K50" i="42"/>
  <c r="J50" i="42"/>
  <c r="I50" i="42"/>
  <c r="H50" i="42"/>
  <c r="E50" i="42"/>
  <c r="D50" i="42"/>
  <c r="C50" i="42"/>
  <c r="B50" i="42"/>
  <c r="K49" i="42"/>
  <c r="J49" i="42"/>
  <c r="I49" i="42"/>
  <c r="H49" i="42"/>
  <c r="E49" i="42"/>
  <c r="D49" i="42"/>
  <c r="C49" i="42"/>
  <c r="B49" i="42"/>
  <c r="K48" i="42"/>
  <c r="J48" i="42"/>
  <c r="I48" i="42"/>
  <c r="H48" i="42"/>
  <c r="E48" i="42"/>
  <c r="D48" i="42"/>
  <c r="C48" i="42"/>
  <c r="B48" i="42"/>
  <c r="E47" i="42"/>
  <c r="D47" i="42"/>
  <c r="C47" i="42"/>
  <c r="B47" i="42"/>
  <c r="E46" i="42"/>
  <c r="D46" i="42"/>
  <c r="C46" i="42"/>
  <c r="B46" i="42"/>
  <c r="E45" i="42"/>
  <c r="D45" i="42"/>
  <c r="C45" i="42"/>
  <c r="B45" i="42"/>
  <c r="K44" i="42"/>
  <c r="J44" i="42"/>
  <c r="I44" i="42"/>
  <c r="H44" i="42"/>
  <c r="E44" i="42"/>
  <c r="D44" i="42"/>
  <c r="C44" i="42"/>
  <c r="B44" i="42"/>
  <c r="K43" i="42"/>
  <c r="J43" i="42"/>
  <c r="I43" i="42"/>
  <c r="H43" i="42"/>
  <c r="E43" i="42"/>
  <c r="D43" i="42"/>
  <c r="C43" i="42"/>
  <c r="B43" i="42"/>
  <c r="K42" i="42"/>
  <c r="J42" i="42"/>
  <c r="I42" i="42"/>
  <c r="H42" i="42"/>
  <c r="E42" i="42"/>
  <c r="D42" i="42"/>
  <c r="C42" i="42"/>
  <c r="B42" i="42"/>
  <c r="K41" i="42"/>
  <c r="J41" i="42"/>
  <c r="I41" i="42"/>
  <c r="H41" i="42"/>
  <c r="K40" i="42"/>
  <c r="J40" i="42"/>
  <c r="I40" i="42"/>
  <c r="H40" i="42"/>
  <c r="K39" i="42"/>
  <c r="J39" i="42"/>
  <c r="I39" i="42"/>
  <c r="H39" i="42"/>
  <c r="K38" i="42"/>
  <c r="J38" i="42"/>
  <c r="I38" i="42"/>
  <c r="H38" i="42"/>
  <c r="E38" i="42"/>
  <c r="D38" i="42"/>
  <c r="C38" i="42"/>
  <c r="B38" i="42"/>
  <c r="K37" i="42"/>
  <c r="J37" i="42"/>
  <c r="I37" i="42"/>
  <c r="H37" i="42"/>
  <c r="E37" i="42"/>
  <c r="D37" i="42"/>
  <c r="C37" i="42"/>
  <c r="B37" i="42"/>
  <c r="K36" i="42"/>
  <c r="J36" i="42"/>
  <c r="I36" i="42"/>
  <c r="H36" i="42"/>
  <c r="E36" i="42"/>
  <c r="D36" i="42"/>
  <c r="C36" i="42"/>
  <c r="B36" i="42"/>
  <c r="K35" i="42"/>
  <c r="J35" i="42"/>
  <c r="I35" i="42"/>
  <c r="H35" i="42"/>
  <c r="E35" i="42"/>
  <c r="D35" i="42"/>
  <c r="C35" i="42"/>
  <c r="B35" i="42"/>
  <c r="K34" i="42"/>
  <c r="J34" i="42"/>
  <c r="I34" i="42"/>
  <c r="H34" i="42"/>
  <c r="E34" i="42"/>
  <c r="D34" i="42"/>
  <c r="C34" i="42"/>
  <c r="B34" i="42"/>
  <c r="K33" i="42"/>
  <c r="J33" i="42"/>
  <c r="I33" i="42"/>
  <c r="H33" i="42"/>
  <c r="E33" i="42"/>
  <c r="D33" i="42"/>
  <c r="C33" i="42"/>
  <c r="B33" i="42"/>
  <c r="K32" i="42"/>
  <c r="J32" i="42"/>
  <c r="I32" i="42"/>
  <c r="H32" i="42"/>
  <c r="E32" i="42"/>
  <c r="D32" i="42"/>
  <c r="C32" i="42"/>
  <c r="B32" i="42"/>
  <c r="K31" i="42"/>
  <c r="J31" i="42"/>
  <c r="I31" i="42"/>
  <c r="H31" i="42"/>
  <c r="E31" i="42"/>
  <c r="D31" i="42"/>
  <c r="C31" i="42"/>
  <c r="B31" i="42"/>
  <c r="K30" i="42"/>
  <c r="J30" i="42"/>
  <c r="I30" i="42"/>
  <c r="H30" i="42"/>
  <c r="E30" i="42"/>
  <c r="D30" i="42"/>
  <c r="C30" i="42"/>
  <c r="B30" i="42"/>
  <c r="K29" i="42"/>
  <c r="J29" i="42"/>
  <c r="I29" i="42"/>
  <c r="H29" i="42"/>
  <c r="E29" i="42"/>
  <c r="D29" i="42"/>
  <c r="C29" i="42"/>
  <c r="B29" i="42"/>
  <c r="K28" i="42"/>
  <c r="J28" i="42"/>
  <c r="I28" i="42"/>
  <c r="H28" i="42"/>
  <c r="E28" i="42"/>
  <c r="D28" i="42"/>
  <c r="C28" i="42"/>
  <c r="B28" i="42"/>
  <c r="K27" i="42"/>
  <c r="J27" i="42"/>
  <c r="I27" i="42"/>
  <c r="H27" i="42"/>
  <c r="E27" i="42"/>
  <c r="D27" i="42"/>
  <c r="C27" i="42"/>
  <c r="B27" i="42"/>
  <c r="K26" i="42"/>
  <c r="J26" i="42"/>
  <c r="I26" i="42"/>
  <c r="H26" i="42"/>
  <c r="E26" i="42"/>
  <c r="D26" i="42"/>
  <c r="C26" i="42"/>
  <c r="B26" i="42"/>
  <c r="K25" i="42"/>
  <c r="J25" i="42"/>
  <c r="I25" i="42"/>
  <c r="H25" i="42"/>
  <c r="E25" i="42"/>
  <c r="D25" i="42"/>
  <c r="C25" i="42"/>
  <c r="B25" i="42"/>
  <c r="K24" i="42"/>
  <c r="J24" i="42"/>
  <c r="I24" i="42"/>
  <c r="H24" i="42"/>
  <c r="E24" i="42"/>
  <c r="D24" i="42"/>
  <c r="C24" i="42"/>
  <c r="B24" i="42"/>
  <c r="K23" i="42"/>
  <c r="J23" i="42"/>
  <c r="I23" i="42"/>
  <c r="H23" i="42"/>
  <c r="E23" i="42"/>
  <c r="D23" i="42"/>
  <c r="C23" i="42"/>
  <c r="B23" i="42"/>
  <c r="K22" i="42"/>
  <c r="J22" i="42"/>
  <c r="I22" i="42"/>
  <c r="H22" i="42"/>
  <c r="E22" i="42"/>
  <c r="D22" i="42"/>
  <c r="C22" i="42"/>
  <c r="B22" i="42"/>
  <c r="K21" i="42"/>
  <c r="J21" i="42"/>
  <c r="I21" i="42"/>
  <c r="H21" i="42"/>
  <c r="E21" i="42"/>
  <c r="D21" i="42"/>
  <c r="C21" i="42"/>
  <c r="B21" i="42"/>
  <c r="K20" i="42"/>
  <c r="J20" i="42"/>
  <c r="I20" i="42"/>
  <c r="H20" i="42"/>
  <c r="E20" i="42"/>
  <c r="D20" i="42"/>
  <c r="C20" i="42"/>
  <c r="B20" i="42"/>
  <c r="K19" i="42"/>
  <c r="J19" i="42"/>
  <c r="I19" i="42"/>
  <c r="H19" i="42"/>
  <c r="E19" i="42"/>
  <c r="D19" i="42"/>
  <c r="C19" i="42"/>
  <c r="B19" i="42"/>
  <c r="K18" i="42"/>
  <c r="J18" i="42"/>
  <c r="I18" i="42"/>
  <c r="H18" i="42"/>
  <c r="E18" i="42"/>
  <c r="D18" i="42"/>
  <c r="C18" i="42"/>
  <c r="B18" i="42"/>
  <c r="K17" i="42"/>
  <c r="J17" i="42"/>
  <c r="I17" i="42"/>
  <c r="H17" i="42"/>
  <c r="E17" i="42"/>
  <c r="D17" i="42"/>
  <c r="C17" i="42"/>
  <c r="B17" i="42"/>
  <c r="K16" i="42"/>
  <c r="J16" i="42"/>
  <c r="I16" i="42"/>
  <c r="H16" i="42"/>
  <c r="E16" i="42"/>
  <c r="D16" i="42"/>
  <c r="C16" i="42"/>
  <c r="B16" i="42"/>
  <c r="K15" i="42"/>
  <c r="J15" i="42"/>
  <c r="I15" i="42"/>
  <c r="H15" i="42"/>
  <c r="E15" i="42"/>
  <c r="D15" i="42"/>
  <c r="C15" i="42"/>
  <c r="B15" i="42"/>
  <c r="E14" i="42"/>
  <c r="D14" i="42"/>
  <c r="C14" i="42"/>
  <c r="B14" i="42"/>
  <c r="A82" i="43"/>
  <c r="K76" i="43"/>
  <c r="A82" i="33"/>
  <c r="K76" i="33"/>
  <c r="A82" i="34"/>
  <c r="K76" i="34"/>
  <c r="A82" i="35"/>
  <c r="K76" i="35"/>
  <c r="A82" i="36"/>
  <c r="K76" i="36"/>
  <c r="A82" i="37"/>
  <c r="K76" i="37"/>
  <c r="A82" i="38"/>
  <c r="K76" i="38"/>
  <c r="A82" i="39"/>
  <c r="K76" i="39"/>
  <c r="A82" i="40"/>
  <c r="K76" i="40"/>
  <c r="A82" i="41"/>
  <c r="K76" i="41"/>
  <c r="A82" i="42"/>
  <c r="K76" i="42"/>
  <c r="F1" i="7"/>
  <c r="E884" i="17" l="1"/>
  <c r="E901" i="17"/>
  <c r="E902" i="17"/>
  <c r="E903" i="17"/>
  <c r="E904" i="17"/>
  <c r="E906" i="17"/>
  <c r="E886" i="17" s="1"/>
  <c r="E907" i="17"/>
  <c r="E887" i="17" s="1"/>
  <c r="E908" i="17"/>
  <c r="E888" i="17" s="1"/>
  <c r="E909" i="17"/>
  <c r="E889" i="17" s="1"/>
  <c r="E896" i="17"/>
  <c r="E897" i="17"/>
  <c r="E898" i="17"/>
  <c r="E899" i="17"/>
  <c r="E868" i="17"/>
  <c r="K133" i="19"/>
  <c r="J133" i="19"/>
  <c r="I133" i="19"/>
  <c r="H133" i="19"/>
  <c r="K132" i="19"/>
  <c r="J132" i="19"/>
  <c r="I132" i="19"/>
  <c r="H132" i="19"/>
  <c r="K131" i="19"/>
  <c r="J131" i="19"/>
  <c r="I131" i="19"/>
  <c r="H131" i="19"/>
  <c r="K130" i="19"/>
  <c r="J130" i="19"/>
  <c r="I130" i="19"/>
  <c r="H130" i="19"/>
  <c r="K129" i="19"/>
  <c r="J129" i="19"/>
  <c r="I129" i="19"/>
  <c r="H129" i="19"/>
  <c r="K128" i="19"/>
  <c r="J128" i="19"/>
  <c r="I128" i="19"/>
  <c r="H128" i="19"/>
  <c r="E128" i="19"/>
  <c r="D128" i="19"/>
  <c r="C128" i="19"/>
  <c r="B128" i="19"/>
  <c r="K127" i="19"/>
  <c r="J127" i="19"/>
  <c r="I127" i="19"/>
  <c r="H127" i="19"/>
  <c r="E127" i="19"/>
  <c r="D127" i="19"/>
  <c r="C127" i="19"/>
  <c r="B127" i="19"/>
  <c r="K126" i="19"/>
  <c r="J126" i="19"/>
  <c r="I126" i="19"/>
  <c r="H126" i="19"/>
  <c r="E126" i="19"/>
  <c r="D126" i="19"/>
  <c r="C126" i="19"/>
  <c r="B126" i="19"/>
  <c r="K125" i="19"/>
  <c r="J125" i="19"/>
  <c r="I125" i="19"/>
  <c r="H125" i="19"/>
  <c r="E125" i="19"/>
  <c r="D125" i="19"/>
  <c r="C125" i="19"/>
  <c r="B125" i="19"/>
  <c r="K124" i="19"/>
  <c r="J124" i="19"/>
  <c r="I124" i="19"/>
  <c r="H124" i="19"/>
  <c r="E124" i="19"/>
  <c r="D124" i="19"/>
  <c r="C124" i="19"/>
  <c r="B124" i="19"/>
  <c r="K123" i="19"/>
  <c r="J123" i="19"/>
  <c r="I123" i="19"/>
  <c r="H123" i="19"/>
  <c r="E123" i="19"/>
  <c r="D123" i="19"/>
  <c r="C123" i="19"/>
  <c r="B123" i="19"/>
  <c r="K122" i="19"/>
  <c r="J122" i="19"/>
  <c r="I122" i="19"/>
  <c r="H122" i="19"/>
  <c r="E122" i="19"/>
  <c r="D122" i="19"/>
  <c r="C122" i="19"/>
  <c r="B122" i="19"/>
  <c r="K121" i="19"/>
  <c r="J121" i="19"/>
  <c r="I121" i="19"/>
  <c r="H121" i="19"/>
  <c r="E121" i="19"/>
  <c r="D121" i="19"/>
  <c r="C121" i="19"/>
  <c r="B121" i="19"/>
  <c r="K120" i="19"/>
  <c r="J120" i="19"/>
  <c r="I120" i="19"/>
  <c r="H120" i="19"/>
  <c r="E120" i="19"/>
  <c r="D120" i="19"/>
  <c r="C120" i="19"/>
  <c r="B120" i="19"/>
  <c r="K119" i="19"/>
  <c r="J119" i="19"/>
  <c r="I119" i="19"/>
  <c r="H119" i="19"/>
  <c r="E119" i="19"/>
  <c r="D119" i="19"/>
  <c r="C119" i="19"/>
  <c r="B119" i="19"/>
  <c r="K118" i="19"/>
  <c r="J118" i="19"/>
  <c r="I118" i="19"/>
  <c r="H118" i="19"/>
  <c r="E118" i="19"/>
  <c r="D118" i="19"/>
  <c r="C118" i="19"/>
  <c r="B118" i="19"/>
  <c r="K117" i="19"/>
  <c r="J117" i="19"/>
  <c r="I117" i="19"/>
  <c r="H117" i="19"/>
  <c r="E117" i="19"/>
  <c r="D117" i="19"/>
  <c r="C117" i="19"/>
  <c r="B117" i="19"/>
  <c r="K116" i="19"/>
  <c r="J116" i="19"/>
  <c r="I116" i="19"/>
  <c r="H116" i="19"/>
  <c r="E116" i="19"/>
  <c r="D116" i="19"/>
  <c r="C116" i="19"/>
  <c r="B116" i="19"/>
  <c r="K115" i="19"/>
  <c r="J115" i="19"/>
  <c r="I115" i="19"/>
  <c r="H115" i="19"/>
  <c r="E115" i="19"/>
  <c r="D115" i="19"/>
  <c r="C115" i="19"/>
  <c r="B115" i="19"/>
  <c r="K114" i="19"/>
  <c r="J114" i="19"/>
  <c r="I114" i="19"/>
  <c r="H114" i="19"/>
  <c r="E114" i="19"/>
  <c r="D114" i="19"/>
  <c r="C114" i="19"/>
  <c r="B114" i="19"/>
  <c r="E113" i="19"/>
  <c r="D113" i="19"/>
  <c r="C113" i="19"/>
  <c r="B113" i="19"/>
  <c r="E112" i="19"/>
  <c r="D112" i="19"/>
  <c r="C112" i="19"/>
  <c r="B112" i="19"/>
  <c r="K110" i="19"/>
  <c r="J110" i="19"/>
  <c r="I110" i="19"/>
  <c r="H110" i="19"/>
  <c r="K109" i="19"/>
  <c r="J109" i="19"/>
  <c r="I109" i="19"/>
  <c r="H109" i="19"/>
  <c r="K108" i="19"/>
  <c r="J108" i="19"/>
  <c r="I108" i="19"/>
  <c r="H108" i="19"/>
  <c r="E108" i="19"/>
  <c r="D108" i="19"/>
  <c r="C108" i="19"/>
  <c r="B108" i="19"/>
  <c r="K107" i="19"/>
  <c r="J107" i="19"/>
  <c r="I107" i="19"/>
  <c r="H107" i="19"/>
  <c r="E107" i="19"/>
  <c r="D107" i="19"/>
  <c r="C107" i="19"/>
  <c r="B107" i="19"/>
  <c r="K106" i="19"/>
  <c r="J106" i="19"/>
  <c r="I106" i="19"/>
  <c r="H106" i="19"/>
  <c r="E106" i="19"/>
  <c r="D106" i="19"/>
  <c r="C106" i="19"/>
  <c r="B106" i="19"/>
  <c r="K105" i="19"/>
  <c r="J105" i="19"/>
  <c r="I105" i="19"/>
  <c r="H105" i="19"/>
  <c r="E105" i="19"/>
  <c r="D105" i="19"/>
  <c r="C105" i="19"/>
  <c r="B105" i="19"/>
  <c r="K104" i="19"/>
  <c r="J104" i="19"/>
  <c r="I104" i="19"/>
  <c r="H104" i="19"/>
  <c r="E104" i="19"/>
  <c r="D104" i="19"/>
  <c r="C104" i="19"/>
  <c r="B104" i="19"/>
  <c r="K103" i="19"/>
  <c r="J103" i="19"/>
  <c r="I103" i="19"/>
  <c r="H103" i="19"/>
  <c r="E103" i="19"/>
  <c r="D103" i="19"/>
  <c r="C103" i="19"/>
  <c r="B103" i="19"/>
  <c r="K102" i="19"/>
  <c r="J102" i="19"/>
  <c r="I102" i="19"/>
  <c r="H102" i="19"/>
  <c r="E102" i="19"/>
  <c r="D102" i="19"/>
  <c r="C102" i="19"/>
  <c r="B102" i="19"/>
  <c r="K101" i="19"/>
  <c r="J101" i="19"/>
  <c r="I101" i="19"/>
  <c r="H101" i="19"/>
  <c r="E101" i="19"/>
  <c r="D101" i="19"/>
  <c r="C101" i="19"/>
  <c r="B101" i="19"/>
  <c r="K100" i="19"/>
  <c r="J100" i="19"/>
  <c r="I100" i="19"/>
  <c r="H100" i="19"/>
  <c r="E100" i="19"/>
  <c r="D100" i="19"/>
  <c r="C100" i="19"/>
  <c r="B100" i="19"/>
  <c r="K99" i="19"/>
  <c r="J99" i="19"/>
  <c r="I99" i="19"/>
  <c r="H99" i="19"/>
  <c r="E99" i="19"/>
  <c r="D99" i="19"/>
  <c r="C99" i="19"/>
  <c r="B99" i="19"/>
  <c r="K98" i="19"/>
  <c r="J98" i="19"/>
  <c r="I98" i="19"/>
  <c r="H98" i="19"/>
  <c r="E98" i="19"/>
  <c r="D98" i="19"/>
  <c r="C98" i="19"/>
  <c r="B98" i="19"/>
  <c r="K97" i="19"/>
  <c r="J97" i="19"/>
  <c r="I97" i="19"/>
  <c r="H97" i="19"/>
  <c r="E97" i="19"/>
  <c r="D97" i="19"/>
  <c r="C97" i="19"/>
  <c r="B97" i="19"/>
  <c r="K96" i="19"/>
  <c r="J96" i="19"/>
  <c r="I96" i="19"/>
  <c r="H96" i="19"/>
  <c r="E96" i="19"/>
  <c r="D96" i="19"/>
  <c r="C96" i="19"/>
  <c r="B96" i="19"/>
  <c r="K95" i="19"/>
  <c r="J95" i="19"/>
  <c r="I95" i="19"/>
  <c r="H95" i="19"/>
  <c r="E95" i="19"/>
  <c r="D95" i="19"/>
  <c r="C95" i="19"/>
  <c r="B95" i="19"/>
  <c r="K94" i="19"/>
  <c r="J94" i="19"/>
  <c r="I94" i="19"/>
  <c r="H94" i="19"/>
  <c r="E94" i="19"/>
  <c r="D94" i="19"/>
  <c r="C94" i="19"/>
  <c r="B94" i="19"/>
  <c r="K93" i="19"/>
  <c r="J93" i="19"/>
  <c r="I93" i="19"/>
  <c r="H93" i="19"/>
  <c r="E93" i="19"/>
  <c r="D93" i="19"/>
  <c r="C93" i="19"/>
  <c r="B93" i="19"/>
  <c r="K92" i="19"/>
  <c r="J92" i="19"/>
  <c r="I92" i="19"/>
  <c r="H92" i="19"/>
  <c r="E92" i="19"/>
  <c r="D92" i="19"/>
  <c r="C92" i="19"/>
  <c r="B92" i="19"/>
  <c r="K91" i="19"/>
  <c r="J91" i="19"/>
  <c r="I91" i="19"/>
  <c r="H91" i="19"/>
  <c r="E91" i="19"/>
  <c r="D91" i="19"/>
  <c r="C91" i="19"/>
  <c r="B91" i="19"/>
  <c r="K90" i="19"/>
  <c r="J90" i="19"/>
  <c r="I90" i="19"/>
  <c r="H90" i="19"/>
  <c r="E90" i="19"/>
  <c r="D90" i="19"/>
  <c r="C90" i="19"/>
  <c r="B90" i="19"/>
  <c r="K89" i="19"/>
  <c r="J89" i="19"/>
  <c r="I89" i="19"/>
  <c r="H89" i="19"/>
  <c r="E89" i="19"/>
  <c r="D89" i="19"/>
  <c r="C89" i="19"/>
  <c r="B89" i="19"/>
  <c r="E67" i="19"/>
  <c r="D67" i="19"/>
  <c r="C67" i="19"/>
  <c r="B67" i="19"/>
  <c r="E66" i="19"/>
  <c r="D66" i="19"/>
  <c r="C66" i="19"/>
  <c r="B66" i="19"/>
  <c r="E65" i="19"/>
  <c r="D65" i="19"/>
  <c r="C65" i="19"/>
  <c r="B65" i="19"/>
  <c r="E64" i="19"/>
  <c r="D64" i="19"/>
  <c r="C64" i="19"/>
  <c r="B64" i="19"/>
  <c r="K63" i="19"/>
  <c r="J63" i="19"/>
  <c r="I63" i="19"/>
  <c r="H63" i="19"/>
  <c r="E63" i="19"/>
  <c r="D63" i="19"/>
  <c r="C63" i="19"/>
  <c r="B63" i="19"/>
  <c r="K62" i="19"/>
  <c r="J62" i="19"/>
  <c r="I62" i="19"/>
  <c r="H62" i="19"/>
  <c r="E62" i="19"/>
  <c r="D62" i="19"/>
  <c r="C62" i="19"/>
  <c r="B62" i="19"/>
  <c r="K61" i="19"/>
  <c r="J61" i="19"/>
  <c r="I61" i="19"/>
  <c r="H61" i="19"/>
  <c r="E61" i="19"/>
  <c r="D61" i="19"/>
  <c r="C61" i="19"/>
  <c r="B61" i="19"/>
  <c r="K60" i="19"/>
  <c r="J60" i="19"/>
  <c r="I60" i="19"/>
  <c r="H60" i="19"/>
  <c r="E60" i="19"/>
  <c r="D60" i="19"/>
  <c r="C60" i="19"/>
  <c r="B60" i="19"/>
  <c r="K59" i="19"/>
  <c r="J59" i="19"/>
  <c r="I59" i="19"/>
  <c r="H59" i="19"/>
  <c r="E59" i="19"/>
  <c r="D59" i="19"/>
  <c r="C59" i="19"/>
  <c r="B59" i="19"/>
  <c r="K58" i="19"/>
  <c r="J58" i="19"/>
  <c r="I58" i="19"/>
  <c r="H58" i="19"/>
  <c r="E58" i="19"/>
  <c r="D58" i="19"/>
  <c r="C58" i="19"/>
  <c r="B58" i="19"/>
  <c r="K57" i="19"/>
  <c r="J57" i="19"/>
  <c r="I57" i="19"/>
  <c r="H57" i="19"/>
  <c r="E57" i="19"/>
  <c r="D57" i="19"/>
  <c r="C57" i="19"/>
  <c r="B57" i="19"/>
  <c r="K56" i="19"/>
  <c r="J56" i="19"/>
  <c r="I56" i="19"/>
  <c r="H56" i="19"/>
  <c r="E56" i="19"/>
  <c r="D56" i="19"/>
  <c r="C56" i="19"/>
  <c r="B56" i="19"/>
  <c r="K55" i="19"/>
  <c r="J55" i="19"/>
  <c r="I55" i="19"/>
  <c r="H55" i="19"/>
  <c r="E55" i="19"/>
  <c r="D55" i="19"/>
  <c r="C55" i="19"/>
  <c r="B55" i="19"/>
  <c r="K54" i="19"/>
  <c r="J54" i="19"/>
  <c r="I54" i="19"/>
  <c r="H54" i="19"/>
  <c r="E54" i="19"/>
  <c r="D54" i="19"/>
  <c r="C54" i="19"/>
  <c r="B54" i="19"/>
  <c r="K53" i="19"/>
  <c r="J53" i="19"/>
  <c r="I53" i="19"/>
  <c r="H53" i="19"/>
  <c r="E53" i="19"/>
  <c r="D53" i="19"/>
  <c r="C53" i="19"/>
  <c r="B53" i="19"/>
  <c r="K52" i="19"/>
  <c r="J52" i="19"/>
  <c r="I52" i="19"/>
  <c r="H52" i="19"/>
  <c r="E52" i="19"/>
  <c r="D52" i="19"/>
  <c r="C52" i="19"/>
  <c r="B52" i="19"/>
  <c r="K51" i="19"/>
  <c r="J51" i="19"/>
  <c r="I51" i="19"/>
  <c r="H51" i="19"/>
  <c r="E51" i="19"/>
  <c r="D51" i="19"/>
  <c r="C51" i="19"/>
  <c r="B51" i="19"/>
  <c r="K50" i="19"/>
  <c r="J50" i="19"/>
  <c r="I50" i="19"/>
  <c r="H50" i="19"/>
  <c r="E50" i="19"/>
  <c r="D50" i="19"/>
  <c r="C50" i="19"/>
  <c r="B50" i="19"/>
  <c r="K49" i="19"/>
  <c r="J49" i="19"/>
  <c r="I49" i="19"/>
  <c r="H49" i="19"/>
  <c r="E49" i="19"/>
  <c r="D49" i="19"/>
  <c r="C49" i="19"/>
  <c r="B49" i="19"/>
  <c r="K48" i="19"/>
  <c r="J48" i="19"/>
  <c r="I48" i="19"/>
  <c r="H48" i="19"/>
  <c r="E48" i="19"/>
  <c r="D48" i="19"/>
  <c r="C48" i="19"/>
  <c r="B48" i="19"/>
  <c r="E47" i="19"/>
  <c r="D47" i="19"/>
  <c r="C47" i="19"/>
  <c r="B47" i="19"/>
  <c r="E46" i="19"/>
  <c r="D46" i="19"/>
  <c r="C46" i="19"/>
  <c r="B46" i="19"/>
  <c r="E45" i="19"/>
  <c r="D45" i="19"/>
  <c r="C45" i="19"/>
  <c r="B45" i="19"/>
  <c r="K44" i="19"/>
  <c r="J44" i="19"/>
  <c r="I44" i="19"/>
  <c r="H44" i="19"/>
  <c r="E44" i="19"/>
  <c r="D44" i="19"/>
  <c r="C44" i="19"/>
  <c r="B44" i="19"/>
  <c r="K43" i="19"/>
  <c r="J43" i="19"/>
  <c r="I43" i="19"/>
  <c r="H43" i="19"/>
  <c r="E43" i="19"/>
  <c r="D43" i="19"/>
  <c r="C43" i="19"/>
  <c r="B43" i="19"/>
  <c r="K42" i="19"/>
  <c r="J42" i="19"/>
  <c r="I42" i="19"/>
  <c r="H42" i="19"/>
  <c r="E42" i="19"/>
  <c r="D42" i="19"/>
  <c r="C42" i="19"/>
  <c r="B42" i="19"/>
  <c r="K41" i="19"/>
  <c r="J41" i="19"/>
  <c r="I41" i="19"/>
  <c r="H41" i="19"/>
  <c r="K40" i="19"/>
  <c r="J40" i="19"/>
  <c r="I40" i="19"/>
  <c r="H40" i="19"/>
  <c r="K39" i="19"/>
  <c r="J39" i="19"/>
  <c r="I39" i="19"/>
  <c r="H39" i="19"/>
  <c r="K38" i="19"/>
  <c r="J38" i="19"/>
  <c r="I38" i="19"/>
  <c r="H38" i="19"/>
  <c r="E38" i="19"/>
  <c r="D38" i="19"/>
  <c r="C38" i="19"/>
  <c r="B38" i="19"/>
  <c r="K37" i="19"/>
  <c r="J37" i="19"/>
  <c r="I37" i="19"/>
  <c r="H37" i="19"/>
  <c r="E37" i="19"/>
  <c r="D37" i="19"/>
  <c r="C37" i="19"/>
  <c r="B37" i="19"/>
  <c r="K36" i="19"/>
  <c r="J36" i="19"/>
  <c r="I36" i="19"/>
  <c r="H36" i="19"/>
  <c r="E36" i="19"/>
  <c r="D36" i="19"/>
  <c r="C36" i="19"/>
  <c r="B36" i="19"/>
  <c r="K35" i="19"/>
  <c r="J35" i="19"/>
  <c r="I35" i="19"/>
  <c r="H35" i="19"/>
  <c r="E35" i="19"/>
  <c r="D35" i="19"/>
  <c r="C35" i="19"/>
  <c r="B35" i="19"/>
  <c r="K34" i="19"/>
  <c r="J34" i="19"/>
  <c r="I34" i="19"/>
  <c r="H34" i="19"/>
  <c r="E34" i="19"/>
  <c r="D34" i="19"/>
  <c r="C34" i="19"/>
  <c r="B34" i="19"/>
  <c r="K33" i="19"/>
  <c r="J33" i="19"/>
  <c r="I33" i="19"/>
  <c r="H33" i="19"/>
  <c r="E33" i="19"/>
  <c r="D33" i="19"/>
  <c r="C33" i="19"/>
  <c r="B33" i="19"/>
  <c r="K32" i="19"/>
  <c r="J32" i="19"/>
  <c r="I32" i="19"/>
  <c r="H32" i="19"/>
  <c r="E32" i="19"/>
  <c r="D32" i="19"/>
  <c r="C32" i="19"/>
  <c r="B32" i="19"/>
  <c r="K31" i="19"/>
  <c r="J31" i="19"/>
  <c r="I31" i="19"/>
  <c r="H31" i="19"/>
  <c r="E31" i="19"/>
  <c r="D31" i="19"/>
  <c r="C31" i="19"/>
  <c r="B31" i="19"/>
  <c r="K30" i="19"/>
  <c r="J30" i="19"/>
  <c r="I30" i="19"/>
  <c r="H30" i="19"/>
  <c r="E30" i="19"/>
  <c r="D30" i="19"/>
  <c r="C30" i="19"/>
  <c r="B30" i="19"/>
  <c r="K29" i="19"/>
  <c r="J29" i="19"/>
  <c r="I29" i="19"/>
  <c r="H29" i="19"/>
  <c r="E29" i="19"/>
  <c r="D29" i="19"/>
  <c r="C29" i="19"/>
  <c r="B29" i="19"/>
  <c r="K28" i="19"/>
  <c r="J28" i="19"/>
  <c r="I28" i="19"/>
  <c r="H28" i="19"/>
  <c r="E28" i="19"/>
  <c r="D28" i="19"/>
  <c r="C28" i="19"/>
  <c r="B28" i="19"/>
  <c r="K27" i="19"/>
  <c r="J27" i="19"/>
  <c r="I27" i="19"/>
  <c r="H27" i="19"/>
  <c r="E27" i="19"/>
  <c r="D27" i="19"/>
  <c r="C27" i="19"/>
  <c r="B27" i="19"/>
  <c r="K26" i="19"/>
  <c r="J26" i="19"/>
  <c r="I26" i="19"/>
  <c r="H26" i="19"/>
  <c r="E26" i="19"/>
  <c r="D26" i="19"/>
  <c r="C26" i="19"/>
  <c r="B26" i="19"/>
  <c r="K25" i="19"/>
  <c r="J25" i="19"/>
  <c r="I25" i="19"/>
  <c r="H25" i="19"/>
  <c r="E25" i="19"/>
  <c r="D25" i="19"/>
  <c r="C25" i="19"/>
  <c r="B25" i="19"/>
  <c r="K24" i="19"/>
  <c r="J24" i="19"/>
  <c r="I24" i="19"/>
  <c r="H24" i="19"/>
  <c r="E24" i="19"/>
  <c r="D24" i="19"/>
  <c r="C24" i="19"/>
  <c r="B24" i="19"/>
  <c r="K23" i="19"/>
  <c r="J23" i="19"/>
  <c r="I23" i="19"/>
  <c r="H23" i="19"/>
  <c r="E23" i="19"/>
  <c r="D23" i="19"/>
  <c r="C23" i="19"/>
  <c r="B23" i="19"/>
  <c r="K22" i="19"/>
  <c r="J22" i="19"/>
  <c r="I22" i="19"/>
  <c r="H22" i="19"/>
  <c r="E22" i="19"/>
  <c r="D22" i="19"/>
  <c r="C22" i="19"/>
  <c r="B22" i="19"/>
  <c r="K21" i="19"/>
  <c r="J21" i="19"/>
  <c r="I21" i="19"/>
  <c r="H21" i="19"/>
  <c r="E21" i="19"/>
  <c r="D21" i="19"/>
  <c r="C21" i="19"/>
  <c r="B21" i="19"/>
  <c r="K20" i="19"/>
  <c r="J20" i="19"/>
  <c r="I20" i="19"/>
  <c r="H20" i="19"/>
  <c r="E20" i="19"/>
  <c r="D20" i="19"/>
  <c r="C20" i="19"/>
  <c r="B20" i="19"/>
  <c r="K19" i="19"/>
  <c r="J19" i="19"/>
  <c r="I19" i="19"/>
  <c r="H19" i="19"/>
  <c r="E19" i="19"/>
  <c r="D19" i="19"/>
  <c r="C19" i="19"/>
  <c r="B19" i="19"/>
  <c r="K18" i="19"/>
  <c r="J18" i="19"/>
  <c r="I18" i="19"/>
  <c r="H18" i="19"/>
  <c r="E18" i="19"/>
  <c r="D18" i="19"/>
  <c r="C18" i="19"/>
  <c r="B18" i="19"/>
  <c r="K17" i="19"/>
  <c r="J17" i="19"/>
  <c r="I17" i="19"/>
  <c r="H17" i="19"/>
  <c r="E17" i="19"/>
  <c r="D17" i="19"/>
  <c r="C17" i="19"/>
  <c r="B17" i="19"/>
  <c r="K16" i="19"/>
  <c r="J16" i="19"/>
  <c r="I16" i="19"/>
  <c r="H16" i="19"/>
  <c r="E16" i="19"/>
  <c r="D16" i="19"/>
  <c r="C16" i="19"/>
  <c r="B16" i="19"/>
  <c r="K15" i="19"/>
  <c r="J15" i="19"/>
  <c r="I15" i="19"/>
  <c r="H15" i="19"/>
  <c r="E15" i="19"/>
  <c r="D15" i="19"/>
  <c r="C15" i="19"/>
  <c r="B15" i="19"/>
  <c r="E14" i="19"/>
  <c r="D14" i="19"/>
  <c r="C14" i="19"/>
  <c r="B14" i="19"/>
  <c r="A82" i="19"/>
  <c r="K76" i="19"/>
  <c r="I891" i="17" l="1"/>
  <c r="J891" i="17"/>
  <c r="K891" i="17"/>
  <c r="L891" i="17"/>
  <c r="M891" i="17"/>
  <c r="M911" i="17" s="1"/>
  <c r="B133" i="36" s="1"/>
  <c r="P891" i="17"/>
  <c r="Q891" i="17"/>
  <c r="F892" i="17"/>
  <c r="G892" i="17"/>
  <c r="H892" i="17"/>
  <c r="I892" i="17"/>
  <c r="J892" i="17"/>
  <c r="K892" i="17"/>
  <c r="L892" i="17"/>
  <c r="M892" i="17"/>
  <c r="M912" i="17" s="1"/>
  <c r="C133" i="36" s="1"/>
  <c r="P892" i="17"/>
  <c r="Q892" i="17"/>
  <c r="F893" i="17"/>
  <c r="G893" i="17"/>
  <c r="H893" i="17"/>
  <c r="I893" i="17"/>
  <c r="J893" i="17"/>
  <c r="K893" i="17"/>
  <c r="L893" i="17"/>
  <c r="M893" i="17"/>
  <c r="M913" i="17" s="1"/>
  <c r="D133" i="36" s="1"/>
  <c r="P893" i="17"/>
  <c r="Q893" i="17"/>
  <c r="F894" i="17"/>
  <c r="G894" i="17"/>
  <c r="H894" i="17"/>
  <c r="I894" i="17"/>
  <c r="J894" i="17"/>
  <c r="K894" i="17"/>
  <c r="L894" i="17"/>
  <c r="M894" i="17"/>
  <c r="M914" i="17" s="1"/>
  <c r="E133" i="36" s="1"/>
  <c r="P894" i="17"/>
  <c r="Q894" i="17"/>
  <c r="A78" i="7"/>
  <c r="A68" i="7"/>
  <c r="A84" i="7" s="1"/>
  <c r="A67" i="7"/>
  <c r="A83" i="7" s="1"/>
  <c r="A66" i="7"/>
  <c r="A82" i="7" s="1"/>
  <c r="A65" i="7"/>
  <c r="A81" i="7" s="1"/>
  <c r="A64" i="7"/>
  <c r="A80" i="7" s="1"/>
  <c r="A63" i="7"/>
  <c r="A79" i="7" s="1"/>
  <c r="A62" i="7"/>
  <c r="D46" i="7"/>
  <c r="E46" i="7"/>
  <c r="F46" i="7"/>
  <c r="G46" i="7"/>
  <c r="H46" i="7"/>
  <c r="I46" i="7"/>
  <c r="J46" i="7"/>
  <c r="K46" i="7"/>
  <c r="L46" i="7"/>
  <c r="M46" i="7"/>
  <c r="N46" i="7"/>
  <c r="O46" i="7"/>
  <c r="D47" i="7"/>
  <c r="E47" i="7"/>
  <c r="F47" i="7"/>
  <c r="G47" i="7"/>
  <c r="H47" i="7"/>
  <c r="I47" i="7"/>
  <c r="J47" i="7"/>
  <c r="K47" i="7"/>
  <c r="L47" i="7"/>
  <c r="M47" i="7"/>
  <c r="N47" i="7"/>
  <c r="O47" i="7"/>
  <c r="D48" i="7"/>
  <c r="E48" i="7"/>
  <c r="F48" i="7"/>
  <c r="G48" i="7"/>
  <c r="H48" i="7"/>
  <c r="I48" i="7"/>
  <c r="J48" i="7"/>
  <c r="K48" i="7"/>
  <c r="L48" i="7"/>
  <c r="M48" i="7"/>
  <c r="N48" i="7"/>
  <c r="O48" i="7"/>
  <c r="D49" i="7"/>
  <c r="E49" i="7"/>
  <c r="F49" i="7"/>
  <c r="G49" i="7"/>
  <c r="H49" i="7"/>
  <c r="I49" i="7"/>
  <c r="J49" i="7"/>
  <c r="K49" i="7"/>
  <c r="L49" i="7"/>
  <c r="M49" i="7"/>
  <c r="N49" i="7"/>
  <c r="O49" i="7"/>
  <c r="C70" i="7"/>
  <c r="D41" i="7"/>
  <c r="E41" i="7"/>
  <c r="F41" i="7"/>
  <c r="G41" i="7"/>
  <c r="H41" i="7"/>
  <c r="I41" i="7"/>
  <c r="J41" i="7"/>
  <c r="K41" i="7"/>
  <c r="L41" i="7"/>
  <c r="M41" i="7"/>
  <c r="N41" i="7"/>
  <c r="O41" i="7"/>
  <c r="D42" i="7"/>
  <c r="E42" i="7"/>
  <c r="F42" i="7"/>
  <c r="G42" i="7"/>
  <c r="H42" i="7"/>
  <c r="I42" i="7"/>
  <c r="J42" i="7"/>
  <c r="K42" i="7"/>
  <c r="L42" i="7"/>
  <c r="M42" i="7"/>
  <c r="N42" i="7"/>
  <c r="O42" i="7"/>
  <c r="D43" i="7"/>
  <c r="D68" i="7" s="1"/>
  <c r="E43" i="7"/>
  <c r="E68" i="7" s="1"/>
  <c r="F43" i="7"/>
  <c r="F68" i="7" s="1"/>
  <c r="G43" i="7"/>
  <c r="G68" i="7" s="1"/>
  <c r="H43" i="7"/>
  <c r="H68" i="7" s="1"/>
  <c r="I43" i="7"/>
  <c r="I68" i="7" s="1"/>
  <c r="J43" i="7"/>
  <c r="J68" i="7" s="1"/>
  <c r="K43" i="7"/>
  <c r="K68" i="7" s="1"/>
  <c r="L43" i="7"/>
  <c r="L68" i="7" s="1"/>
  <c r="M43" i="7"/>
  <c r="M68" i="7" s="1"/>
  <c r="N43" i="7"/>
  <c r="N68" i="7" s="1"/>
  <c r="O43" i="7"/>
  <c r="O68" i="7" s="1"/>
  <c r="D44" i="7"/>
  <c r="D84" i="7" s="1"/>
  <c r="E44" i="7"/>
  <c r="E84" i="7" s="1"/>
  <c r="F44" i="7"/>
  <c r="F84" i="7" s="1"/>
  <c r="G44" i="7"/>
  <c r="G84" i="7" s="1"/>
  <c r="H44" i="7"/>
  <c r="H84" i="7" s="1"/>
  <c r="I44" i="7"/>
  <c r="I84" i="7" s="1"/>
  <c r="J44" i="7"/>
  <c r="J84" i="7" s="1"/>
  <c r="K44" i="7"/>
  <c r="K84" i="7" s="1"/>
  <c r="L44" i="7"/>
  <c r="L84" i="7" s="1"/>
  <c r="M44" i="7"/>
  <c r="M84" i="7" s="1"/>
  <c r="N44" i="7"/>
  <c r="N84" i="7" s="1"/>
  <c r="O44" i="7"/>
  <c r="O84" i="7" s="1"/>
  <c r="C84" i="7"/>
  <c r="C68" i="7"/>
  <c r="D36" i="7"/>
  <c r="E36" i="7"/>
  <c r="F36" i="7"/>
  <c r="G36" i="7"/>
  <c r="H36" i="7"/>
  <c r="I36" i="7"/>
  <c r="J36" i="7"/>
  <c r="K36" i="7"/>
  <c r="L36" i="7"/>
  <c r="M36" i="7"/>
  <c r="N36" i="7"/>
  <c r="O36" i="7"/>
  <c r="D37" i="7"/>
  <c r="E37" i="7"/>
  <c r="F37" i="7"/>
  <c r="G37" i="7"/>
  <c r="H37" i="7"/>
  <c r="I37" i="7"/>
  <c r="J37" i="7"/>
  <c r="K37" i="7"/>
  <c r="L37" i="7"/>
  <c r="M37" i="7"/>
  <c r="N37" i="7"/>
  <c r="O37" i="7"/>
  <c r="D38" i="7"/>
  <c r="D67" i="7" s="1"/>
  <c r="E38" i="7"/>
  <c r="E67" i="7" s="1"/>
  <c r="F38" i="7"/>
  <c r="F67" i="7" s="1"/>
  <c r="G38" i="7"/>
  <c r="G67" i="7" s="1"/>
  <c r="H38" i="7"/>
  <c r="H67" i="7" s="1"/>
  <c r="I38" i="7"/>
  <c r="I67" i="7" s="1"/>
  <c r="J38" i="7"/>
  <c r="J67" i="7" s="1"/>
  <c r="K38" i="7"/>
  <c r="K67" i="7" s="1"/>
  <c r="L38" i="7"/>
  <c r="L67" i="7" s="1"/>
  <c r="M38" i="7"/>
  <c r="M67" i="7" s="1"/>
  <c r="N38" i="7"/>
  <c r="N67" i="7" s="1"/>
  <c r="O38" i="7"/>
  <c r="O67" i="7" s="1"/>
  <c r="D39" i="7"/>
  <c r="D83" i="7" s="1"/>
  <c r="E39" i="7"/>
  <c r="E83" i="7" s="1"/>
  <c r="F39" i="7"/>
  <c r="F83" i="7" s="1"/>
  <c r="G39" i="7"/>
  <c r="G83" i="7" s="1"/>
  <c r="H39" i="7"/>
  <c r="H83" i="7" s="1"/>
  <c r="I39" i="7"/>
  <c r="I83" i="7" s="1"/>
  <c r="J39" i="7"/>
  <c r="J83" i="7" s="1"/>
  <c r="K39" i="7"/>
  <c r="K83" i="7" s="1"/>
  <c r="L39" i="7"/>
  <c r="L83" i="7" s="1"/>
  <c r="M39" i="7"/>
  <c r="M83" i="7" s="1"/>
  <c r="N39" i="7"/>
  <c r="N83" i="7" s="1"/>
  <c r="O39" i="7"/>
  <c r="O83" i="7" s="1"/>
  <c r="C83" i="7"/>
  <c r="C67" i="7"/>
  <c r="D31" i="7"/>
  <c r="E31" i="7"/>
  <c r="F31" i="7"/>
  <c r="G31" i="7"/>
  <c r="H31" i="7"/>
  <c r="I31" i="7"/>
  <c r="J31" i="7"/>
  <c r="K31" i="7"/>
  <c r="L31" i="7"/>
  <c r="M31" i="7"/>
  <c r="N31" i="7"/>
  <c r="O31" i="7"/>
  <c r="D32" i="7"/>
  <c r="E32" i="7"/>
  <c r="F32" i="7"/>
  <c r="G32" i="7"/>
  <c r="H32" i="7"/>
  <c r="I32" i="7"/>
  <c r="J32" i="7"/>
  <c r="K32" i="7"/>
  <c r="L32" i="7"/>
  <c r="M32" i="7"/>
  <c r="N32" i="7"/>
  <c r="O32" i="7"/>
  <c r="D33" i="7"/>
  <c r="D66" i="7" s="1"/>
  <c r="E33" i="7"/>
  <c r="E66" i="7" s="1"/>
  <c r="F33" i="7"/>
  <c r="F66" i="7" s="1"/>
  <c r="G33" i="7"/>
  <c r="G66" i="7" s="1"/>
  <c r="H33" i="7"/>
  <c r="H66" i="7" s="1"/>
  <c r="I33" i="7"/>
  <c r="I66" i="7" s="1"/>
  <c r="J33" i="7"/>
  <c r="J66" i="7" s="1"/>
  <c r="K33" i="7"/>
  <c r="K66" i="7" s="1"/>
  <c r="L33" i="7"/>
  <c r="L66" i="7" s="1"/>
  <c r="M33" i="7"/>
  <c r="M66" i="7" s="1"/>
  <c r="N33" i="7"/>
  <c r="N66" i="7" s="1"/>
  <c r="O33" i="7"/>
  <c r="O66" i="7" s="1"/>
  <c r="D34" i="7"/>
  <c r="D82" i="7" s="1"/>
  <c r="E34" i="7"/>
  <c r="E82" i="7" s="1"/>
  <c r="F34" i="7"/>
  <c r="F82" i="7" s="1"/>
  <c r="G34" i="7"/>
  <c r="G82" i="7" s="1"/>
  <c r="H34" i="7"/>
  <c r="H82" i="7" s="1"/>
  <c r="I34" i="7"/>
  <c r="I82" i="7" s="1"/>
  <c r="J34" i="7"/>
  <c r="J82" i="7" s="1"/>
  <c r="K34" i="7"/>
  <c r="K82" i="7" s="1"/>
  <c r="L34" i="7"/>
  <c r="L82" i="7" s="1"/>
  <c r="M34" i="7"/>
  <c r="M82" i="7" s="1"/>
  <c r="N34" i="7"/>
  <c r="N82" i="7" s="1"/>
  <c r="O34" i="7"/>
  <c r="O82" i="7" s="1"/>
  <c r="C82" i="7"/>
  <c r="C66" i="7"/>
  <c r="D26" i="7"/>
  <c r="E26" i="7"/>
  <c r="F26" i="7"/>
  <c r="G26" i="7"/>
  <c r="H26" i="7"/>
  <c r="I26" i="7"/>
  <c r="J26" i="7"/>
  <c r="K26" i="7"/>
  <c r="L26" i="7"/>
  <c r="M26" i="7"/>
  <c r="N26" i="7"/>
  <c r="O26" i="7"/>
  <c r="D27" i="7"/>
  <c r="E27" i="7"/>
  <c r="F27" i="7"/>
  <c r="G27" i="7"/>
  <c r="H27" i="7"/>
  <c r="I27" i="7"/>
  <c r="J27" i="7"/>
  <c r="K27" i="7"/>
  <c r="L27" i="7"/>
  <c r="M27" i="7"/>
  <c r="N27" i="7"/>
  <c r="O27" i="7"/>
  <c r="D28" i="7"/>
  <c r="D65" i="7" s="1"/>
  <c r="E28" i="7"/>
  <c r="E65" i="7" s="1"/>
  <c r="F28" i="7"/>
  <c r="F65" i="7" s="1"/>
  <c r="G28" i="7"/>
  <c r="G65" i="7" s="1"/>
  <c r="H28" i="7"/>
  <c r="H65" i="7" s="1"/>
  <c r="I28" i="7"/>
  <c r="I65" i="7" s="1"/>
  <c r="J28" i="7"/>
  <c r="J65" i="7" s="1"/>
  <c r="K28" i="7"/>
  <c r="K65" i="7" s="1"/>
  <c r="L28" i="7"/>
  <c r="L65" i="7" s="1"/>
  <c r="M28" i="7"/>
  <c r="M65" i="7" s="1"/>
  <c r="N28" i="7"/>
  <c r="N65" i="7" s="1"/>
  <c r="O28" i="7"/>
  <c r="O65" i="7" s="1"/>
  <c r="D29" i="7"/>
  <c r="D81" i="7" s="1"/>
  <c r="E29" i="7"/>
  <c r="E81" i="7" s="1"/>
  <c r="F29" i="7"/>
  <c r="F81" i="7" s="1"/>
  <c r="G29" i="7"/>
  <c r="G81" i="7" s="1"/>
  <c r="H29" i="7"/>
  <c r="H81" i="7" s="1"/>
  <c r="I29" i="7"/>
  <c r="I81" i="7" s="1"/>
  <c r="J29" i="7"/>
  <c r="J81" i="7" s="1"/>
  <c r="K29" i="7"/>
  <c r="K81" i="7" s="1"/>
  <c r="L29" i="7"/>
  <c r="L81" i="7" s="1"/>
  <c r="M29" i="7"/>
  <c r="M81" i="7" s="1"/>
  <c r="N29" i="7"/>
  <c r="N81" i="7" s="1"/>
  <c r="O29" i="7"/>
  <c r="O81" i="7" s="1"/>
  <c r="C81" i="7"/>
  <c r="C65" i="7"/>
  <c r="D21" i="7"/>
  <c r="E21" i="7"/>
  <c r="F21" i="7"/>
  <c r="G21" i="7"/>
  <c r="H21" i="7"/>
  <c r="I21" i="7"/>
  <c r="J21" i="7"/>
  <c r="K21" i="7"/>
  <c r="L21" i="7"/>
  <c r="M21" i="7"/>
  <c r="N21" i="7"/>
  <c r="O21" i="7"/>
  <c r="D22" i="7"/>
  <c r="E22" i="7"/>
  <c r="F22" i="7"/>
  <c r="G22" i="7"/>
  <c r="H22" i="7"/>
  <c r="I22" i="7"/>
  <c r="J22" i="7"/>
  <c r="K22" i="7"/>
  <c r="L22" i="7"/>
  <c r="M22" i="7"/>
  <c r="N22" i="7"/>
  <c r="O22" i="7"/>
  <c r="D23" i="7"/>
  <c r="D64" i="7" s="1"/>
  <c r="E23" i="7"/>
  <c r="E64" i="7" s="1"/>
  <c r="F23" i="7"/>
  <c r="F64" i="7" s="1"/>
  <c r="G23" i="7"/>
  <c r="G64" i="7" s="1"/>
  <c r="H23" i="7"/>
  <c r="H64" i="7" s="1"/>
  <c r="I23" i="7"/>
  <c r="I64" i="7" s="1"/>
  <c r="J23" i="7"/>
  <c r="J64" i="7" s="1"/>
  <c r="K23" i="7"/>
  <c r="K64" i="7" s="1"/>
  <c r="L23" i="7"/>
  <c r="L64" i="7" s="1"/>
  <c r="M23" i="7"/>
  <c r="M64" i="7" s="1"/>
  <c r="N23" i="7"/>
  <c r="N64" i="7" s="1"/>
  <c r="O23" i="7"/>
  <c r="O64" i="7" s="1"/>
  <c r="D24" i="7"/>
  <c r="D80" i="7" s="1"/>
  <c r="E24" i="7"/>
  <c r="E80" i="7" s="1"/>
  <c r="F24" i="7"/>
  <c r="F80" i="7" s="1"/>
  <c r="G24" i="7"/>
  <c r="G80" i="7" s="1"/>
  <c r="H24" i="7"/>
  <c r="H80" i="7" s="1"/>
  <c r="I24" i="7"/>
  <c r="I80" i="7" s="1"/>
  <c r="J24" i="7"/>
  <c r="J80" i="7" s="1"/>
  <c r="K24" i="7"/>
  <c r="K80" i="7" s="1"/>
  <c r="L24" i="7"/>
  <c r="L80" i="7" s="1"/>
  <c r="M24" i="7"/>
  <c r="M80" i="7" s="1"/>
  <c r="N24" i="7"/>
  <c r="N80" i="7" s="1"/>
  <c r="O24" i="7"/>
  <c r="O80" i="7" s="1"/>
  <c r="C80" i="7"/>
  <c r="C64" i="7"/>
  <c r="D16" i="7"/>
  <c r="E16" i="7"/>
  <c r="F16" i="7"/>
  <c r="G16" i="7"/>
  <c r="H16" i="7"/>
  <c r="I16" i="7"/>
  <c r="J16" i="7"/>
  <c r="K16" i="7"/>
  <c r="L16" i="7"/>
  <c r="M16" i="7"/>
  <c r="N16" i="7"/>
  <c r="O16" i="7"/>
  <c r="D17" i="7"/>
  <c r="E17" i="7"/>
  <c r="F17" i="7"/>
  <c r="G17" i="7"/>
  <c r="H17" i="7"/>
  <c r="I17" i="7"/>
  <c r="J17" i="7"/>
  <c r="K17" i="7"/>
  <c r="L17" i="7"/>
  <c r="M17" i="7"/>
  <c r="N17" i="7"/>
  <c r="O17" i="7"/>
  <c r="D18" i="7"/>
  <c r="D63" i="7" s="1"/>
  <c r="E18" i="7"/>
  <c r="E63" i="7" s="1"/>
  <c r="F18" i="7"/>
  <c r="F63" i="7" s="1"/>
  <c r="G18" i="7"/>
  <c r="G63" i="7" s="1"/>
  <c r="H18" i="7"/>
  <c r="H63" i="7" s="1"/>
  <c r="I18" i="7"/>
  <c r="I63" i="7" s="1"/>
  <c r="J18" i="7"/>
  <c r="J63" i="7" s="1"/>
  <c r="K18" i="7"/>
  <c r="K63" i="7" s="1"/>
  <c r="L18" i="7"/>
  <c r="L63" i="7" s="1"/>
  <c r="M18" i="7"/>
  <c r="M63" i="7" s="1"/>
  <c r="N18" i="7"/>
  <c r="N63" i="7" s="1"/>
  <c r="O18" i="7"/>
  <c r="O63" i="7" s="1"/>
  <c r="D19" i="7"/>
  <c r="D79" i="7" s="1"/>
  <c r="E19" i="7"/>
  <c r="E79" i="7" s="1"/>
  <c r="F19" i="7"/>
  <c r="F79" i="7" s="1"/>
  <c r="G19" i="7"/>
  <c r="G79" i="7" s="1"/>
  <c r="H19" i="7"/>
  <c r="H79" i="7" s="1"/>
  <c r="I19" i="7"/>
  <c r="I79" i="7" s="1"/>
  <c r="J19" i="7"/>
  <c r="J79" i="7" s="1"/>
  <c r="K19" i="7"/>
  <c r="K79" i="7" s="1"/>
  <c r="L19" i="7"/>
  <c r="L79" i="7" s="1"/>
  <c r="M19" i="7"/>
  <c r="M79" i="7" s="1"/>
  <c r="N19" i="7"/>
  <c r="N79" i="7" s="1"/>
  <c r="O19" i="7"/>
  <c r="O79" i="7" s="1"/>
  <c r="C79" i="7"/>
  <c r="C63" i="7"/>
  <c r="G11" i="7"/>
  <c r="H11" i="7"/>
  <c r="I11" i="7"/>
  <c r="J11" i="7"/>
  <c r="K11" i="7"/>
  <c r="L11" i="7"/>
  <c r="M11" i="7"/>
  <c r="N11" i="7"/>
  <c r="O11" i="7"/>
  <c r="D12" i="7"/>
  <c r="E12" i="7"/>
  <c r="F12" i="7"/>
  <c r="G12" i="7"/>
  <c r="H12" i="7"/>
  <c r="I12" i="7"/>
  <c r="J12" i="7"/>
  <c r="K12" i="7"/>
  <c r="L12" i="7"/>
  <c r="M12" i="7"/>
  <c r="N12" i="7"/>
  <c r="O12" i="7"/>
  <c r="D13" i="7"/>
  <c r="E13" i="7"/>
  <c r="F13" i="7"/>
  <c r="G13" i="7"/>
  <c r="H13" i="7"/>
  <c r="I13" i="7"/>
  <c r="J13" i="7"/>
  <c r="K13" i="7"/>
  <c r="L13" i="7"/>
  <c r="M13" i="7"/>
  <c r="N13" i="7"/>
  <c r="O13" i="7"/>
  <c r="D14" i="7"/>
  <c r="D78" i="7" s="1"/>
  <c r="E14" i="7"/>
  <c r="E78" i="7" s="1"/>
  <c r="F14" i="7"/>
  <c r="F78" i="7" s="1"/>
  <c r="G14" i="7"/>
  <c r="G78" i="7" s="1"/>
  <c r="H14" i="7"/>
  <c r="H78" i="7" s="1"/>
  <c r="I14" i="7"/>
  <c r="I78" i="7" s="1"/>
  <c r="J14" i="7"/>
  <c r="J78" i="7" s="1"/>
  <c r="K14" i="7"/>
  <c r="K78" i="7" s="1"/>
  <c r="L14" i="7"/>
  <c r="L78" i="7" s="1"/>
  <c r="M14" i="7"/>
  <c r="M78" i="7" s="1"/>
  <c r="N14" i="7"/>
  <c r="N78" i="7" s="1"/>
  <c r="O14" i="7"/>
  <c r="O78" i="7" s="1"/>
  <c r="C78" i="7"/>
  <c r="M901" i="17"/>
  <c r="M902" i="17"/>
  <c r="M903" i="17"/>
  <c r="M904" i="17"/>
  <c r="M906" i="17"/>
  <c r="M907" i="17"/>
  <c r="M908" i="17"/>
  <c r="D137" i="36" s="1"/>
  <c r="M909" i="17"/>
  <c r="M884" i="17"/>
  <c r="M874" i="17"/>
  <c r="N874" i="17"/>
  <c r="M875" i="17"/>
  <c r="N875" i="17"/>
  <c r="M876" i="17"/>
  <c r="N876" i="17"/>
  <c r="M877" i="17"/>
  <c r="N877" i="17"/>
  <c r="M868" i="17"/>
  <c r="N868" i="17"/>
  <c r="Q843" i="17"/>
  <c r="Q844" i="17"/>
  <c r="Q845" i="17"/>
  <c r="Q842" i="17"/>
  <c r="N896" i="17" l="1"/>
  <c r="B134" i="35"/>
  <c r="N899" i="17"/>
  <c r="E134" i="35"/>
  <c r="N898" i="17"/>
  <c r="D134" i="35"/>
  <c r="N897" i="17"/>
  <c r="C134" i="35"/>
  <c r="M897" i="17"/>
  <c r="C134" i="36"/>
  <c r="M899" i="17"/>
  <c r="E134" i="36"/>
  <c r="M898" i="17"/>
  <c r="D134" i="36"/>
  <c r="M896" i="17"/>
  <c r="B134" i="36"/>
  <c r="M886" i="17"/>
  <c r="B137" i="36"/>
  <c r="M887" i="17"/>
  <c r="C137" i="36"/>
  <c r="M889" i="17"/>
  <c r="E137" i="36"/>
  <c r="M888" i="17"/>
  <c r="F884" i="17"/>
  <c r="G884" i="17"/>
  <c r="H884" i="17"/>
  <c r="I884" i="17"/>
  <c r="J884" i="17"/>
  <c r="K884" i="17"/>
  <c r="L884" i="17"/>
  <c r="P884" i="17"/>
  <c r="Q884" i="17"/>
  <c r="D358" i="16" l="1"/>
  <c r="E358" i="16"/>
  <c r="F358" i="16"/>
  <c r="G358" i="16"/>
  <c r="H358" i="16"/>
  <c r="I358" i="16"/>
  <c r="J358" i="16"/>
  <c r="K358" i="16"/>
  <c r="L358" i="16"/>
  <c r="M358" i="16"/>
  <c r="N358" i="16"/>
  <c r="O358" i="16"/>
  <c r="D359" i="16"/>
  <c r="E359" i="16"/>
  <c r="F359" i="16"/>
  <c r="G359" i="16"/>
  <c r="H359" i="16"/>
  <c r="I359" i="16"/>
  <c r="J359" i="16"/>
  <c r="K359" i="16"/>
  <c r="L359" i="16"/>
  <c r="M359" i="16"/>
  <c r="N359" i="16"/>
  <c r="O359" i="16"/>
  <c r="D360" i="16"/>
  <c r="E360" i="16"/>
  <c r="F360" i="16"/>
  <c r="G360" i="16"/>
  <c r="H360" i="16"/>
  <c r="I360" i="16"/>
  <c r="J360" i="16"/>
  <c r="K360" i="16"/>
  <c r="L360" i="16"/>
  <c r="M360" i="16"/>
  <c r="N360" i="16"/>
  <c r="O360" i="16"/>
  <c r="D361" i="16"/>
  <c r="E361" i="16"/>
  <c r="F361" i="16"/>
  <c r="G361" i="16"/>
  <c r="H361" i="16"/>
  <c r="I361" i="16"/>
  <c r="J361" i="16"/>
  <c r="K361" i="16"/>
  <c r="L361" i="16"/>
  <c r="M361" i="16"/>
  <c r="N361" i="16"/>
  <c r="O361" i="16"/>
  <c r="D363" i="16"/>
  <c r="E363" i="16"/>
  <c r="F363" i="16"/>
  <c r="G363" i="16"/>
  <c r="H363" i="16"/>
  <c r="I363" i="16"/>
  <c r="J363" i="16"/>
  <c r="K363" i="16"/>
  <c r="L363" i="16"/>
  <c r="M363" i="16"/>
  <c r="N363" i="16"/>
  <c r="O363" i="16"/>
  <c r="D364" i="16"/>
  <c r="E364" i="16"/>
  <c r="F364" i="16"/>
  <c r="G364" i="16"/>
  <c r="H364" i="16"/>
  <c r="I364" i="16"/>
  <c r="J364" i="16"/>
  <c r="K364" i="16"/>
  <c r="L364" i="16"/>
  <c r="M364" i="16"/>
  <c r="N364" i="16"/>
  <c r="O364" i="16"/>
  <c r="D365" i="16"/>
  <c r="E365" i="16"/>
  <c r="F365" i="16"/>
  <c r="G365" i="16"/>
  <c r="H365" i="16"/>
  <c r="I365" i="16"/>
  <c r="J365" i="16"/>
  <c r="K365" i="16"/>
  <c r="L365" i="16"/>
  <c r="M365" i="16"/>
  <c r="N365" i="16"/>
  <c r="O365" i="16"/>
  <c r="D366" i="16"/>
  <c r="E366" i="16"/>
  <c r="F366" i="16"/>
  <c r="G366" i="16"/>
  <c r="H366" i="16"/>
  <c r="I366" i="16"/>
  <c r="J366" i="16"/>
  <c r="K366" i="16"/>
  <c r="L366" i="16"/>
  <c r="M366" i="16"/>
  <c r="N366" i="16"/>
  <c r="O366" i="16"/>
  <c r="D368" i="16"/>
  <c r="E368" i="16"/>
  <c r="F368" i="16"/>
  <c r="G368" i="16"/>
  <c r="H368" i="16"/>
  <c r="I368" i="16"/>
  <c r="J368" i="16"/>
  <c r="K368" i="16"/>
  <c r="L368" i="16"/>
  <c r="M368" i="16"/>
  <c r="N368" i="16"/>
  <c r="O368" i="16"/>
  <c r="D369" i="16"/>
  <c r="E369" i="16"/>
  <c r="F369" i="16"/>
  <c r="G369" i="16"/>
  <c r="H369" i="16"/>
  <c r="I369" i="16"/>
  <c r="J369" i="16"/>
  <c r="K369" i="16"/>
  <c r="L369" i="16"/>
  <c r="M369" i="16"/>
  <c r="N369" i="16"/>
  <c r="O369" i="16"/>
  <c r="D370" i="16"/>
  <c r="E370" i="16"/>
  <c r="F370" i="16"/>
  <c r="G370" i="16"/>
  <c r="H370" i="16"/>
  <c r="I370" i="16"/>
  <c r="J370" i="16"/>
  <c r="K370" i="16"/>
  <c r="L370" i="16"/>
  <c r="M370" i="16"/>
  <c r="N370" i="16"/>
  <c r="O370" i="16"/>
  <c r="D371" i="16"/>
  <c r="E371" i="16"/>
  <c r="F371" i="16"/>
  <c r="G371" i="16"/>
  <c r="H371" i="16"/>
  <c r="I371" i="16"/>
  <c r="J371" i="16"/>
  <c r="K371" i="16"/>
  <c r="L371" i="16"/>
  <c r="M371" i="16"/>
  <c r="N371" i="16"/>
  <c r="O371" i="16"/>
  <c r="D373" i="16"/>
  <c r="E373" i="16"/>
  <c r="F373" i="16"/>
  <c r="G373" i="16"/>
  <c r="H373" i="16"/>
  <c r="I373" i="16"/>
  <c r="J373" i="16"/>
  <c r="K373" i="16"/>
  <c r="L373" i="16"/>
  <c r="M373" i="16"/>
  <c r="N373" i="16"/>
  <c r="O373" i="16"/>
  <c r="D374" i="16"/>
  <c r="E374" i="16"/>
  <c r="F374" i="16"/>
  <c r="G374" i="16"/>
  <c r="H374" i="16"/>
  <c r="I374" i="16"/>
  <c r="J374" i="16"/>
  <c r="K374" i="16"/>
  <c r="L374" i="16"/>
  <c r="M374" i="16"/>
  <c r="N374" i="16"/>
  <c r="O374" i="16"/>
  <c r="D375" i="16"/>
  <c r="E375" i="16"/>
  <c r="F375" i="16"/>
  <c r="G375" i="16"/>
  <c r="H375" i="16"/>
  <c r="I375" i="16"/>
  <c r="J375" i="16"/>
  <c r="K375" i="16"/>
  <c r="L375" i="16"/>
  <c r="M375" i="16"/>
  <c r="N375" i="16"/>
  <c r="O375" i="16"/>
  <c r="D376" i="16"/>
  <c r="E376" i="16"/>
  <c r="F376" i="16"/>
  <c r="G376" i="16"/>
  <c r="H376" i="16"/>
  <c r="I376" i="16"/>
  <c r="J376" i="16"/>
  <c r="K376" i="16"/>
  <c r="L376" i="16"/>
  <c r="M376" i="16"/>
  <c r="N376" i="16"/>
  <c r="O376" i="16"/>
  <c r="D378" i="16"/>
  <c r="E378" i="16"/>
  <c r="F378" i="16"/>
  <c r="G378" i="16"/>
  <c r="H378" i="16"/>
  <c r="I378" i="16"/>
  <c r="J378" i="16"/>
  <c r="K378" i="16"/>
  <c r="L378" i="16"/>
  <c r="M378" i="16"/>
  <c r="N378" i="16"/>
  <c r="O378" i="16"/>
  <c r="D379" i="16"/>
  <c r="E379" i="16"/>
  <c r="F379" i="16"/>
  <c r="G379" i="16"/>
  <c r="H379" i="16"/>
  <c r="I379" i="16"/>
  <c r="J379" i="16"/>
  <c r="K379" i="16"/>
  <c r="L379" i="16"/>
  <c r="M379" i="16"/>
  <c r="N379" i="16"/>
  <c r="O379" i="16"/>
  <c r="D380" i="16"/>
  <c r="E380" i="16"/>
  <c r="F380" i="16"/>
  <c r="G380" i="16"/>
  <c r="H380" i="16"/>
  <c r="I380" i="16"/>
  <c r="J380" i="16"/>
  <c r="K380" i="16"/>
  <c r="L380" i="16"/>
  <c r="M380" i="16"/>
  <c r="N380" i="16"/>
  <c r="O380" i="16"/>
  <c r="D381" i="16"/>
  <c r="E381" i="16"/>
  <c r="F381" i="16"/>
  <c r="G381" i="16"/>
  <c r="H381" i="16"/>
  <c r="I381" i="16"/>
  <c r="J381" i="16"/>
  <c r="K381" i="16"/>
  <c r="L381" i="16"/>
  <c r="M381" i="16"/>
  <c r="N381" i="16"/>
  <c r="O381" i="16"/>
  <c r="D383" i="16"/>
  <c r="E383" i="16"/>
  <c r="F383" i="16"/>
  <c r="G383" i="16"/>
  <c r="H383" i="16"/>
  <c r="I383" i="16"/>
  <c r="J383" i="16"/>
  <c r="K383" i="16"/>
  <c r="L383" i="16"/>
  <c r="M383" i="16"/>
  <c r="N383" i="16"/>
  <c r="O383" i="16"/>
  <c r="D384" i="16"/>
  <c r="E384" i="16"/>
  <c r="F384" i="16"/>
  <c r="G384" i="16"/>
  <c r="H384" i="16"/>
  <c r="I384" i="16"/>
  <c r="J384" i="16"/>
  <c r="K384" i="16"/>
  <c r="L384" i="16"/>
  <c r="M384" i="16"/>
  <c r="N384" i="16"/>
  <c r="O384" i="16"/>
  <c r="D385" i="16"/>
  <c r="E385" i="16"/>
  <c r="F385" i="16"/>
  <c r="G385" i="16"/>
  <c r="H385" i="16"/>
  <c r="I385" i="16"/>
  <c r="J385" i="16"/>
  <c r="K385" i="16"/>
  <c r="L385" i="16"/>
  <c r="M385" i="16"/>
  <c r="N385" i="16"/>
  <c r="O385" i="16"/>
  <c r="D386" i="16"/>
  <c r="E386" i="16"/>
  <c r="F386" i="16"/>
  <c r="G386" i="16"/>
  <c r="H386" i="16"/>
  <c r="I386" i="16"/>
  <c r="J386" i="16"/>
  <c r="K386" i="16"/>
  <c r="L386" i="16"/>
  <c r="M386" i="16"/>
  <c r="N386" i="16"/>
  <c r="O386" i="16"/>
  <c r="D388" i="16"/>
  <c r="E388" i="16"/>
  <c r="F388" i="16"/>
  <c r="G388" i="16"/>
  <c r="H388" i="16"/>
  <c r="I388" i="16"/>
  <c r="J388" i="16"/>
  <c r="K388" i="16"/>
  <c r="L388" i="16"/>
  <c r="M388" i="16"/>
  <c r="N388" i="16"/>
  <c r="O388" i="16"/>
  <c r="D389" i="16"/>
  <c r="E389" i="16"/>
  <c r="F389" i="16"/>
  <c r="G389" i="16"/>
  <c r="H389" i="16"/>
  <c r="I389" i="16"/>
  <c r="J389" i="16"/>
  <c r="K389" i="16"/>
  <c r="L389" i="16"/>
  <c r="M389" i="16"/>
  <c r="N389" i="16"/>
  <c r="O389" i="16"/>
  <c r="D390" i="16"/>
  <c r="E390" i="16"/>
  <c r="F390" i="16"/>
  <c r="G390" i="16"/>
  <c r="H390" i="16"/>
  <c r="I390" i="16"/>
  <c r="J390" i="16"/>
  <c r="K390" i="16"/>
  <c r="L390" i="16"/>
  <c r="M390" i="16"/>
  <c r="N390" i="16"/>
  <c r="O390" i="16"/>
  <c r="D391" i="16"/>
  <c r="E391" i="16"/>
  <c r="F391" i="16"/>
  <c r="G391" i="16"/>
  <c r="H391" i="16"/>
  <c r="I391" i="16"/>
  <c r="J391" i="16"/>
  <c r="K391" i="16"/>
  <c r="L391" i="16"/>
  <c r="M391" i="16"/>
  <c r="N391" i="16"/>
  <c r="O391" i="16"/>
  <c r="D393" i="16"/>
  <c r="E393" i="16"/>
  <c r="F393" i="16"/>
  <c r="G393" i="16"/>
  <c r="H393" i="16"/>
  <c r="I393" i="16"/>
  <c r="J393" i="16"/>
  <c r="K393" i="16"/>
  <c r="L393" i="16"/>
  <c r="M393" i="16"/>
  <c r="N393" i="16"/>
  <c r="O393" i="16"/>
  <c r="D394" i="16"/>
  <c r="E394" i="16"/>
  <c r="F394" i="16"/>
  <c r="G394" i="16"/>
  <c r="H394" i="16"/>
  <c r="I394" i="16"/>
  <c r="J394" i="16"/>
  <c r="K394" i="16"/>
  <c r="L394" i="16"/>
  <c r="M394" i="16"/>
  <c r="N394" i="16"/>
  <c r="O394" i="16"/>
  <c r="D395" i="16"/>
  <c r="E395" i="16"/>
  <c r="F395" i="16"/>
  <c r="G395" i="16"/>
  <c r="H395" i="16"/>
  <c r="I395" i="16"/>
  <c r="J395" i="16"/>
  <c r="K395" i="16"/>
  <c r="L395" i="16"/>
  <c r="M395" i="16"/>
  <c r="N395" i="16"/>
  <c r="O395" i="16"/>
  <c r="D396" i="16"/>
  <c r="E396" i="16"/>
  <c r="F396" i="16"/>
  <c r="G396" i="16"/>
  <c r="H396" i="16"/>
  <c r="I396" i="16"/>
  <c r="J396" i="16"/>
  <c r="K396" i="16"/>
  <c r="L396" i="16"/>
  <c r="M396" i="16"/>
  <c r="N396" i="16"/>
  <c r="O396" i="16"/>
  <c r="D398" i="16"/>
  <c r="E398" i="16"/>
  <c r="F398" i="16"/>
  <c r="G398" i="16"/>
  <c r="H398" i="16"/>
  <c r="I398" i="16"/>
  <c r="J398" i="16"/>
  <c r="K398" i="16"/>
  <c r="L398" i="16"/>
  <c r="M398" i="16"/>
  <c r="N398" i="16"/>
  <c r="O398" i="16"/>
  <c r="D399" i="16"/>
  <c r="E399" i="16"/>
  <c r="F399" i="16"/>
  <c r="G399" i="16"/>
  <c r="H399" i="16"/>
  <c r="I399" i="16"/>
  <c r="J399" i="16"/>
  <c r="K399" i="16"/>
  <c r="L399" i="16"/>
  <c r="M399" i="16"/>
  <c r="N399" i="16"/>
  <c r="O399" i="16"/>
  <c r="D400" i="16"/>
  <c r="E400" i="16"/>
  <c r="F400" i="16"/>
  <c r="G400" i="16"/>
  <c r="H400" i="16"/>
  <c r="I400" i="16"/>
  <c r="J400" i="16"/>
  <c r="K400" i="16"/>
  <c r="L400" i="16"/>
  <c r="M400" i="16"/>
  <c r="N400" i="16"/>
  <c r="O400" i="16"/>
  <c r="D401" i="16"/>
  <c r="E401" i="16"/>
  <c r="F401" i="16"/>
  <c r="G401" i="16"/>
  <c r="H401" i="16"/>
  <c r="I401" i="16"/>
  <c r="J401" i="16"/>
  <c r="K401" i="16"/>
  <c r="L401" i="16"/>
  <c r="M401" i="16"/>
  <c r="N401" i="16"/>
  <c r="O401" i="16"/>
  <c r="D403" i="16"/>
  <c r="E403" i="16"/>
  <c r="F403" i="16"/>
  <c r="G403" i="16"/>
  <c r="H403" i="16"/>
  <c r="I403" i="16"/>
  <c r="J403" i="16"/>
  <c r="K403" i="16"/>
  <c r="L403" i="16"/>
  <c r="M403" i="16"/>
  <c r="N403" i="16"/>
  <c r="O403" i="16"/>
  <c r="D404" i="16"/>
  <c r="E404" i="16"/>
  <c r="F404" i="16"/>
  <c r="G404" i="16"/>
  <c r="H404" i="16"/>
  <c r="I404" i="16"/>
  <c r="J404" i="16"/>
  <c r="K404" i="16"/>
  <c r="L404" i="16"/>
  <c r="M404" i="16"/>
  <c r="N404" i="16"/>
  <c r="O404" i="16"/>
  <c r="D405" i="16"/>
  <c r="E405" i="16"/>
  <c r="F405" i="16"/>
  <c r="G405" i="16"/>
  <c r="H405" i="16"/>
  <c r="I405" i="16"/>
  <c r="J405" i="16"/>
  <c r="K405" i="16"/>
  <c r="L405" i="16"/>
  <c r="M405" i="16"/>
  <c r="N405" i="16"/>
  <c r="O405" i="16"/>
  <c r="D406" i="16"/>
  <c r="E406" i="16"/>
  <c r="F406" i="16"/>
  <c r="G406" i="16"/>
  <c r="H406" i="16"/>
  <c r="I406" i="16"/>
  <c r="J406" i="16"/>
  <c r="K406" i="16"/>
  <c r="L406" i="16"/>
  <c r="M406" i="16"/>
  <c r="N406" i="16"/>
  <c r="O406" i="16"/>
  <c r="D408" i="16"/>
  <c r="E408" i="16"/>
  <c r="F408" i="16"/>
  <c r="G408" i="16"/>
  <c r="H408" i="16"/>
  <c r="I408" i="16"/>
  <c r="J408" i="16"/>
  <c r="K408" i="16"/>
  <c r="L408" i="16"/>
  <c r="M408" i="16"/>
  <c r="N408" i="16"/>
  <c r="O408" i="16"/>
  <c r="D409" i="16"/>
  <c r="E409" i="16"/>
  <c r="F409" i="16"/>
  <c r="G409" i="16"/>
  <c r="H409" i="16"/>
  <c r="I409" i="16"/>
  <c r="J409" i="16"/>
  <c r="K409" i="16"/>
  <c r="L409" i="16"/>
  <c r="M409" i="16"/>
  <c r="N409" i="16"/>
  <c r="O409" i="16"/>
  <c r="D410" i="16"/>
  <c r="E410" i="16"/>
  <c r="F410" i="16"/>
  <c r="G410" i="16"/>
  <c r="H410" i="16"/>
  <c r="I410" i="16"/>
  <c r="J410" i="16"/>
  <c r="K410" i="16"/>
  <c r="L410" i="16"/>
  <c r="M410" i="16"/>
  <c r="N410" i="16"/>
  <c r="O410" i="16"/>
  <c r="D411" i="16"/>
  <c r="E411" i="16"/>
  <c r="F411" i="16"/>
  <c r="G411" i="16"/>
  <c r="H411" i="16"/>
  <c r="I411" i="16"/>
  <c r="J411" i="16"/>
  <c r="K411" i="16"/>
  <c r="L411" i="16"/>
  <c r="M411" i="16"/>
  <c r="N411" i="16"/>
  <c r="O411" i="16"/>
  <c r="D413" i="16"/>
  <c r="E413" i="16"/>
  <c r="F413" i="16"/>
  <c r="G413" i="16"/>
  <c r="H413" i="16"/>
  <c r="I413" i="16"/>
  <c r="J413" i="16"/>
  <c r="K413" i="16"/>
  <c r="L413" i="16"/>
  <c r="M413" i="16"/>
  <c r="N413" i="16"/>
  <c r="O413" i="16"/>
  <c r="D414" i="16"/>
  <c r="E414" i="16"/>
  <c r="F414" i="16"/>
  <c r="G414" i="16"/>
  <c r="H414" i="16"/>
  <c r="I414" i="16"/>
  <c r="J414" i="16"/>
  <c r="K414" i="16"/>
  <c r="L414" i="16"/>
  <c r="M414" i="16"/>
  <c r="N414" i="16"/>
  <c r="O414" i="16"/>
  <c r="D415" i="16"/>
  <c r="E415" i="16"/>
  <c r="F415" i="16"/>
  <c r="G415" i="16"/>
  <c r="H415" i="16"/>
  <c r="I415" i="16"/>
  <c r="J415" i="16"/>
  <c r="K415" i="16"/>
  <c r="L415" i="16"/>
  <c r="M415" i="16"/>
  <c r="N415" i="16"/>
  <c r="O415" i="16"/>
  <c r="D416" i="16"/>
  <c r="E416" i="16"/>
  <c r="F416" i="16"/>
  <c r="G416" i="16"/>
  <c r="H416" i="16"/>
  <c r="I416" i="16"/>
  <c r="J416" i="16"/>
  <c r="K416" i="16"/>
  <c r="L416" i="16"/>
  <c r="M416" i="16"/>
  <c r="N416" i="16"/>
  <c r="O416" i="16"/>
  <c r="D418" i="16"/>
  <c r="E418" i="16"/>
  <c r="F418" i="16"/>
  <c r="G418" i="16"/>
  <c r="H418" i="16"/>
  <c r="I418" i="16"/>
  <c r="J418" i="16"/>
  <c r="K418" i="16"/>
  <c r="L418" i="16"/>
  <c r="M418" i="16"/>
  <c r="N418" i="16"/>
  <c r="O418" i="16"/>
  <c r="D419" i="16"/>
  <c r="E419" i="16"/>
  <c r="F419" i="16"/>
  <c r="G419" i="16"/>
  <c r="H419" i="16"/>
  <c r="I419" i="16"/>
  <c r="J419" i="16"/>
  <c r="K419" i="16"/>
  <c r="L419" i="16"/>
  <c r="M419" i="16"/>
  <c r="N419" i="16"/>
  <c r="O419" i="16"/>
  <c r="D420" i="16"/>
  <c r="E420" i="16"/>
  <c r="F420" i="16"/>
  <c r="G420" i="16"/>
  <c r="H420" i="16"/>
  <c r="I420" i="16"/>
  <c r="J420" i="16"/>
  <c r="K420" i="16"/>
  <c r="L420" i="16"/>
  <c r="M420" i="16"/>
  <c r="N420" i="16"/>
  <c r="O420" i="16"/>
  <c r="D421" i="16"/>
  <c r="E421" i="16"/>
  <c r="F421" i="16"/>
  <c r="G421" i="16"/>
  <c r="H421" i="16"/>
  <c r="I421" i="16"/>
  <c r="J421" i="16"/>
  <c r="K421" i="16"/>
  <c r="L421" i="16"/>
  <c r="M421" i="16"/>
  <c r="N421" i="16"/>
  <c r="O421" i="16"/>
  <c r="D423" i="16"/>
  <c r="E423" i="16"/>
  <c r="F423" i="16"/>
  <c r="G423" i="16"/>
  <c r="H423" i="16"/>
  <c r="I423" i="16"/>
  <c r="J423" i="16"/>
  <c r="K423" i="16"/>
  <c r="L423" i="16"/>
  <c r="M423" i="16"/>
  <c r="N423" i="16"/>
  <c r="O423" i="16"/>
  <c r="D424" i="16"/>
  <c r="E424" i="16"/>
  <c r="F424" i="16"/>
  <c r="G424" i="16"/>
  <c r="H424" i="16"/>
  <c r="I424" i="16"/>
  <c r="J424" i="16"/>
  <c r="K424" i="16"/>
  <c r="L424" i="16"/>
  <c r="M424" i="16"/>
  <c r="N424" i="16"/>
  <c r="O424" i="16"/>
  <c r="D425" i="16"/>
  <c r="E425" i="16"/>
  <c r="F425" i="16"/>
  <c r="G425" i="16"/>
  <c r="H425" i="16"/>
  <c r="I425" i="16"/>
  <c r="J425" i="16"/>
  <c r="K425" i="16"/>
  <c r="L425" i="16"/>
  <c r="M425" i="16"/>
  <c r="N425" i="16"/>
  <c r="O425" i="16"/>
  <c r="D426" i="16"/>
  <c r="E426" i="16"/>
  <c r="F426" i="16"/>
  <c r="G426" i="16"/>
  <c r="H426" i="16"/>
  <c r="I426" i="16"/>
  <c r="J426" i="16"/>
  <c r="K426" i="16"/>
  <c r="L426" i="16"/>
  <c r="M426" i="16"/>
  <c r="N426" i="16"/>
  <c r="O426" i="16"/>
  <c r="D428" i="16"/>
  <c r="E428" i="16"/>
  <c r="F428" i="16"/>
  <c r="G428" i="16"/>
  <c r="H428" i="16"/>
  <c r="I428" i="16"/>
  <c r="J428" i="16"/>
  <c r="K428" i="16"/>
  <c r="L428" i="16"/>
  <c r="M428" i="16"/>
  <c r="N428" i="16"/>
  <c r="O428" i="16"/>
  <c r="D429" i="16"/>
  <c r="E429" i="16"/>
  <c r="F429" i="16"/>
  <c r="G429" i="16"/>
  <c r="H429" i="16"/>
  <c r="I429" i="16"/>
  <c r="J429" i="16"/>
  <c r="K429" i="16"/>
  <c r="L429" i="16"/>
  <c r="M429" i="16"/>
  <c r="N429" i="16"/>
  <c r="O429" i="16"/>
  <c r="D430" i="16"/>
  <c r="E430" i="16"/>
  <c r="F430" i="16"/>
  <c r="G430" i="16"/>
  <c r="H430" i="16"/>
  <c r="I430" i="16"/>
  <c r="J430" i="16"/>
  <c r="K430" i="16"/>
  <c r="L430" i="16"/>
  <c r="M430" i="16"/>
  <c r="N430" i="16"/>
  <c r="O430" i="16"/>
  <c r="D431" i="16"/>
  <c r="E431" i="16"/>
  <c r="F431" i="16"/>
  <c r="G431" i="16"/>
  <c r="H431" i="16"/>
  <c r="I431" i="16"/>
  <c r="J431" i="16"/>
  <c r="K431" i="16"/>
  <c r="L431" i="16"/>
  <c r="M431" i="16"/>
  <c r="N431" i="16"/>
  <c r="O431" i="16"/>
  <c r="D433" i="16"/>
  <c r="E433" i="16"/>
  <c r="F433" i="16"/>
  <c r="G433" i="16"/>
  <c r="H433" i="16"/>
  <c r="I433" i="16"/>
  <c r="J433" i="16"/>
  <c r="K433" i="16"/>
  <c r="L433" i="16"/>
  <c r="M433" i="16"/>
  <c r="N433" i="16"/>
  <c r="O433" i="16"/>
  <c r="D434" i="16"/>
  <c r="E434" i="16"/>
  <c r="F434" i="16"/>
  <c r="G434" i="16"/>
  <c r="H434" i="16"/>
  <c r="I434" i="16"/>
  <c r="J434" i="16"/>
  <c r="K434" i="16"/>
  <c r="L434" i="16"/>
  <c r="M434" i="16"/>
  <c r="N434" i="16"/>
  <c r="O434" i="16"/>
  <c r="D435" i="16"/>
  <c r="E435" i="16"/>
  <c r="F435" i="16"/>
  <c r="G435" i="16"/>
  <c r="H435" i="16"/>
  <c r="I435" i="16"/>
  <c r="J435" i="16"/>
  <c r="K435" i="16"/>
  <c r="L435" i="16"/>
  <c r="M435" i="16"/>
  <c r="N435" i="16"/>
  <c r="O435" i="16"/>
  <c r="D436" i="16"/>
  <c r="E436" i="16"/>
  <c r="F436" i="16"/>
  <c r="G436" i="16"/>
  <c r="H436" i="16"/>
  <c r="I436" i="16"/>
  <c r="J436" i="16"/>
  <c r="K436" i="16"/>
  <c r="L436" i="16"/>
  <c r="M436" i="16"/>
  <c r="N436" i="16"/>
  <c r="O436" i="16"/>
  <c r="D438" i="16"/>
  <c r="E438" i="16"/>
  <c r="F438" i="16"/>
  <c r="G438" i="16"/>
  <c r="H438" i="16"/>
  <c r="I438" i="16"/>
  <c r="J438" i="16"/>
  <c r="K438" i="16"/>
  <c r="L438" i="16"/>
  <c r="M438" i="16"/>
  <c r="N438" i="16"/>
  <c r="O438" i="16"/>
  <c r="D439" i="16"/>
  <c r="E439" i="16"/>
  <c r="F439" i="16"/>
  <c r="G439" i="16"/>
  <c r="H439" i="16"/>
  <c r="I439" i="16"/>
  <c r="J439" i="16"/>
  <c r="K439" i="16"/>
  <c r="L439" i="16"/>
  <c r="M439" i="16"/>
  <c r="N439" i="16"/>
  <c r="O439" i="16"/>
  <c r="D440" i="16"/>
  <c r="E440" i="16"/>
  <c r="F440" i="16"/>
  <c r="G440" i="16"/>
  <c r="H440" i="16"/>
  <c r="I440" i="16"/>
  <c r="J440" i="16"/>
  <c r="K440" i="16"/>
  <c r="L440" i="16"/>
  <c r="M440" i="16"/>
  <c r="N440" i="16"/>
  <c r="O440" i="16"/>
  <c r="D441" i="16"/>
  <c r="E441" i="16"/>
  <c r="F441" i="16"/>
  <c r="G441" i="16"/>
  <c r="H441" i="16"/>
  <c r="I441" i="16"/>
  <c r="J441" i="16"/>
  <c r="K441" i="16"/>
  <c r="L441" i="16"/>
  <c r="M441" i="16"/>
  <c r="N441" i="16"/>
  <c r="O441" i="16"/>
  <c r="D443" i="16"/>
  <c r="E443" i="16"/>
  <c r="F443" i="16"/>
  <c r="G443" i="16"/>
  <c r="H443" i="16"/>
  <c r="I443" i="16"/>
  <c r="J443" i="16"/>
  <c r="K443" i="16"/>
  <c r="L443" i="16"/>
  <c r="M443" i="16"/>
  <c r="N443" i="16"/>
  <c r="O443" i="16"/>
  <c r="D444" i="16"/>
  <c r="E444" i="16"/>
  <c r="F444" i="16"/>
  <c r="G444" i="16"/>
  <c r="H444" i="16"/>
  <c r="I444" i="16"/>
  <c r="J444" i="16"/>
  <c r="K444" i="16"/>
  <c r="L444" i="16"/>
  <c r="M444" i="16"/>
  <c r="N444" i="16"/>
  <c r="O444" i="16"/>
  <c r="D445" i="16"/>
  <c r="E445" i="16"/>
  <c r="F445" i="16"/>
  <c r="G445" i="16"/>
  <c r="H445" i="16"/>
  <c r="I445" i="16"/>
  <c r="J445" i="16"/>
  <c r="K445" i="16"/>
  <c r="L445" i="16"/>
  <c r="M445" i="16"/>
  <c r="N445" i="16"/>
  <c r="O445" i="16"/>
  <c r="D446" i="16"/>
  <c r="E446" i="16"/>
  <c r="F446" i="16"/>
  <c r="G446" i="16"/>
  <c r="H446" i="16"/>
  <c r="I446" i="16"/>
  <c r="J446" i="16"/>
  <c r="K446" i="16"/>
  <c r="L446" i="16"/>
  <c r="M446" i="16"/>
  <c r="N446" i="16"/>
  <c r="O446" i="16"/>
  <c r="D448" i="16"/>
  <c r="E448" i="16"/>
  <c r="F448" i="16"/>
  <c r="G448" i="16"/>
  <c r="H448" i="16"/>
  <c r="I448" i="16"/>
  <c r="J448" i="16"/>
  <c r="K448" i="16"/>
  <c r="L448" i="16"/>
  <c r="M448" i="16"/>
  <c r="N448" i="16"/>
  <c r="O448" i="16"/>
  <c r="D449" i="16"/>
  <c r="E449" i="16"/>
  <c r="F449" i="16"/>
  <c r="G449" i="16"/>
  <c r="H449" i="16"/>
  <c r="I449" i="16"/>
  <c r="J449" i="16"/>
  <c r="K449" i="16"/>
  <c r="L449" i="16"/>
  <c r="M449" i="16"/>
  <c r="N449" i="16"/>
  <c r="O449" i="16"/>
  <c r="D450" i="16"/>
  <c r="E450" i="16"/>
  <c r="F450" i="16"/>
  <c r="G450" i="16"/>
  <c r="H450" i="16"/>
  <c r="I450" i="16"/>
  <c r="J450" i="16"/>
  <c r="K450" i="16"/>
  <c r="L450" i="16"/>
  <c r="M450" i="16"/>
  <c r="N450" i="16"/>
  <c r="O450" i="16"/>
  <c r="D451" i="16"/>
  <c r="E451" i="16"/>
  <c r="F451" i="16"/>
  <c r="G451" i="16"/>
  <c r="H451" i="16"/>
  <c r="I451" i="16"/>
  <c r="J451" i="16"/>
  <c r="K451" i="16"/>
  <c r="L451" i="16"/>
  <c r="M451" i="16"/>
  <c r="N451" i="16"/>
  <c r="O451" i="16"/>
  <c r="D453" i="16"/>
  <c r="E453" i="16"/>
  <c r="F453" i="16"/>
  <c r="G453" i="16"/>
  <c r="H453" i="16"/>
  <c r="I453" i="16"/>
  <c r="J453" i="16"/>
  <c r="K453" i="16"/>
  <c r="L453" i="16"/>
  <c r="M453" i="16"/>
  <c r="N453" i="16"/>
  <c r="O453" i="16"/>
  <c r="D454" i="16"/>
  <c r="E454" i="16"/>
  <c r="F454" i="16"/>
  <c r="G454" i="16"/>
  <c r="H454" i="16"/>
  <c r="I454" i="16"/>
  <c r="J454" i="16"/>
  <c r="K454" i="16"/>
  <c r="L454" i="16"/>
  <c r="M454" i="16"/>
  <c r="N454" i="16"/>
  <c r="O454" i="16"/>
  <c r="D455" i="16"/>
  <c r="E455" i="16"/>
  <c r="F455" i="16"/>
  <c r="G455" i="16"/>
  <c r="H455" i="16"/>
  <c r="I455" i="16"/>
  <c r="J455" i="16"/>
  <c r="K455" i="16"/>
  <c r="L455" i="16"/>
  <c r="M455" i="16"/>
  <c r="N455" i="16"/>
  <c r="O455" i="16"/>
  <c r="D456" i="16"/>
  <c r="E456" i="16"/>
  <c r="F456" i="16"/>
  <c r="G456" i="16"/>
  <c r="H456" i="16"/>
  <c r="I456" i="16"/>
  <c r="J456" i="16"/>
  <c r="K456" i="16"/>
  <c r="L456" i="16"/>
  <c r="M456" i="16"/>
  <c r="N456" i="16"/>
  <c r="O456" i="16"/>
  <c r="D458" i="16"/>
  <c r="E458" i="16"/>
  <c r="F458" i="16"/>
  <c r="G458" i="16"/>
  <c r="H458" i="16"/>
  <c r="I458" i="16"/>
  <c r="J458" i="16"/>
  <c r="K458" i="16"/>
  <c r="L458" i="16"/>
  <c r="M458" i="16"/>
  <c r="N458" i="16"/>
  <c r="O458" i="16"/>
  <c r="D459" i="16"/>
  <c r="E459" i="16"/>
  <c r="F459" i="16"/>
  <c r="G459" i="16"/>
  <c r="H459" i="16"/>
  <c r="I459" i="16"/>
  <c r="J459" i="16"/>
  <c r="K459" i="16"/>
  <c r="L459" i="16"/>
  <c r="M459" i="16"/>
  <c r="N459" i="16"/>
  <c r="O459" i="16"/>
  <c r="D460" i="16"/>
  <c r="E460" i="16"/>
  <c r="F460" i="16"/>
  <c r="G460" i="16"/>
  <c r="H460" i="16"/>
  <c r="I460" i="16"/>
  <c r="J460" i="16"/>
  <c r="K460" i="16"/>
  <c r="L460" i="16"/>
  <c r="M460" i="16"/>
  <c r="N460" i="16"/>
  <c r="O460" i="16"/>
  <c r="D461" i="16"/>
  <c r="E461" i="16"/>
  <c r="F461" i="16"/>
  <c r="G461" i="16"/>
  <c r="H461" i="16"/>
  <c r="I461" i="16"/>
  <c r="J461" i="16"/>
  <c r="K461" i="16"/>
  <c r="L461" i="16"/>
  <c r="M461" i="16"/>
  <c r="N461" i="16"/>
  <c r="O461" i="16"/>
  <c r="D463" i="16"/>
  <c r="E463" i="16"/>
  <c r="F463" i="16"/>
  <c r="G463" i="16"/>
  <c r="H463" i="16"/>
  <c r="I463" i="16"/>
  <c r="J463" i="16"/>
  <c r="K463" i="16"/>
  <c r="L463" i="16"/>
  <c r="M463" i="16"/>
  <c r="N463" i="16"/>
  <c r="O463" i="16"/>
  <c r="D464" i="16"/>
  <c r="E464" i="16"/>
  <c r="F464" i="16"/>
  <c r="G464" i="16"/>
  <c r="H464" i="16"/>
  <c r="I464" i="16"/>
  <c r="J464" i="16"/>
  <c r="K464" i="16"/>
  <c r="L464" i="16"/>
  <c r="M464" i="16"/>
  <c r="N464" i="16"/>
  <c r="O464" i="16"/>
  <c r="D465" i="16"/>
  <c r="E465" i="16"/>
  <c r="F465" i="16"/>
  <c r="G465" i="16"/>
  <c r="H465" i="16"/>
  <c r="I465" i="16"/>
  <c r="J465" i="16"/>
  <c r="K465" i="16"/>
  <c r="L465" i="16"/>
  <c r="M465" i="16"/>
  <c r="N465" i="16"/>
  <c r="O465" i="16"/>
  <c r="D466" i="16"/>
  <c r="E466" i="16"/>
  <c r="F466" i="16"/>
  <c r="G466" i="16"/>
  <c r="H466" i="16"/>
  <c r="I466" i="16"/>
  <c r="J466" i="16"/>
  <c r="K466" i="16"/>
  <c r="L466" i="16"/>
  <c r="M466" i="16"/>
  <c r="N466" i="16"/>
  <c r="O466" i="16"/>
  <c r="D468" i="16"/>
  <c r="E468" i="16"/>
  <c r="F468" i="16"/>
  <c r="G468" i="16"/>
  <c r="H468" i="16"/>
  <c r="I468" i="16"/>
  <c r="J468" i="16"/>
  <c r="K468" i="16"/>
  <c r="L468" i="16"/>
  <c r="M468" i="16"/>
  <c r="N468" i="16"/>
  <c r="O468" i="16"/>
  <c r="D469" i="16"/>
  <c r="E469" i="16"/>
  <c r="F469" i="16"/>
  <c r="G469" i="16"/>
  <c r="H469" i="16"/>
  <c r="I469" i="16"/>
  <c r="J469" i="16"/>
  <c r="K469" i="16"/>
  <c r="L469" i="16"/>
  <c r="M469" i="16"/>
  <c r="N469" i="16"/>
  <c r="O469" i="16"/>
  <c r="D470" i="16"/>
  <c r="E470" i="16"/>
  <c r="F470" i="16"/>
  <c r="G470" i="16"/>
  <c r="H470" i="16"/>
  <c r="I470" i="16"/>
  <c r="J470" i="16"/>
  <c r="K470" i="16"/>
  <c r="L470" i="16"/>
  <c r="M470" i="16"/>
  <c r="N470" i="16"/>
  <c r="O470" i="16"/>
  <c r="D471" i="16"/>
  <c r="E471" i="16"/>
  <c r="F471" i="16"/>
  <c r="G471" i="16"/>
  <c r="H471" i="16"/>
  <c r="I471" i="16"/>
  <c r="J471" i="16"/>
  <c r="K471" i="16"/>
  <c r="L471" i="16"/>
  <c r="M471" i="16"/>
  <c r="N471" i="16"/>
  <c r="O471" i="16"/>
  <c r="D473" i="16"/>
  <c r="E473" i="16"/>
  <c r="F473" i="16"/>
  <c r="G473" i="16"/>
  <c r="H473" i="16"/>
  <c r="I473" i="16"/>
  <c r="J473" i="16"/>
  <c r="K473" i="16"/>
  <c r="L473" i="16"/>
  <c r="M473" i="16"/>
  <c r="N473" i="16"/>
  <c r="O473" i="16"/>
  <c r="D474" i="16"/>
  <c r="E474" i="16"/>
  <c r="F474" i="16"/>
  <c r="G474" i="16"/>
  <c r="H474" i="16"/>
  <c r="I474" i="16"/>
  <c r="J474" i="16"/>
  <c r="K474" i="16"/>
  <c r="L474" i="16"/>
  <c r="M474" i="16"/>
  <c r="N474" i="16"/>
  <c r="O474" i="16"/>
  <c r="D475" i="16"/>
  <c r="E475" i="16"/>
  <c r="F475" i="16"/>
  <c r="G475" i="16"/>
  <c r="H475" i="16"/>
  <c r="I475" i="16"/>
  <c r="J475" i="16"/>
  <c r="K475" i="16"/>
  <c r="L475" i="16"/>
  <c r="M475" i="16"/>
  <c r="N475" i="16"/>
  <c r="O475" i="16"/>
  <c r="D476" i="16"/>
  <c r="E476" i="16"/>
  <c r="F476" i="16"/>
  <c r="G476" i="16"/>
  <c r="H476" i="16"/>
  <c r="I476" i="16"/>
  <c r="J476" i="16"/>
  <c r="K476" i="16"/>
  <c r="L476" i="16"/>
  <c r="M476" i="16"/>
  <c r="N476" i="16"/>
  <c r="O476" i="16"/>
  <c r="D478" i="16"/>
  <c r="E478" i="16"/>
  <c r="F478" i="16"/>
  <c r="G478" i="16"/>
  <c r="H478" i="16"/>
  <c r="I478" i="16"/>
  <c r="J478" i="16"/>
  <c r="K478" i="16"/>
  <c r="L478" i="16"/>
  <c r="M478" i="16"/>
  <c r="N478" i="16"/>
  <c r="O478" i="16"/>
  <c r="D479" i="16"/>
  <c r="E479" i="16"/>
  <c r="F479" i="16"/>
  <c r="G479" i="16"/>
  <c r="H479" i="16"/>
  <c r="I479" i="16"/>
  <c r="J479" i="16"/>
  <c r="K479" i="16"/>
  <c r="L479" i="16"/>
  <c r="M479" i="16"/>
  <c r="N479" i="16"/>
  <c r="O479" i="16"/>
  <c r="D480" i="16"/>
  <c r="E480" i="16"/>
  <c r="F480" i="16"/>
  <c r="G480" i="16"/>
  <c r="H480" i="16"/>
  <c r="I480" i="16"/>
  <c r="J480" i="16"/>
  <c r="K480" i="16"/>
  <c r="L480" i="16"/>
  <c r="M480" i="16"/>
  <c r="N480" i="16"/>
  <c r="O480" i="16"/>
  <c r="D481" i="16"/>
  <c r="E481" i="16"/>
  <c r="F481" i="16"/>
  <c r="G481" i="16"/>
  <c r="H481" i="16"/>
  <c r="I481" i="16"/>
  <c r="J481" i="16"/>
  <c r="K481" i="16"/>
  <c r="L481" i="16"/>
  <c r="M481" i="16"/>
  <c r="N481" i="16"/>
  <c r="O481" i="16"/>
  <c r="D483" i="16"/>
  <c r="E483" i="16"/>
  <c r="F483" i="16"/>
  <c r="G483" i="16"/>
  <c r="H483" i="16"/>
  <c r="I483" i="16"/>
  <c r="J483" i="16"/>
  <c r="K483" i="16"/>
  <c r="L483" i="16"/>
  <c r="M483" i="16"/>
  <c r="N483" i="16"/>
  <c r="O483" i="16"/>
  <c r="D484" i="16"/>
  <c r="E484" i="16"/>
  <c r="F484" i="16"/>
  <c r="G484" i="16"/>
  <c r="H484" i="16"/>
  <c r="I484" i="16"/>
  <c r="J484" i="16"/>
  <c r="K484" i="16"/>
  <c r="L484" i="16"/>
  <c r="M484" i="16"/>
  <c r="N484" i="16"/>
  <c r="O484" i="16"/>
  <c r="D485" i="16"/>
  <c r="E485" i="16"/>
  <c r="F485" i="16"/>
  <c r="G485" i="16"/>
  <c r="H485" i="16"/>
  <c r="I485" i="16"/>
  <c r="J485" i="16"/>
  <c r="K485" i="16"/>
  <c r="L485" i="16"/>
  <c r="M485" i="16"/>
  <c r="N485" i="16"/>
  <c r="O485" i="16"/>
  <c r="D486" i="16"/>
  <c r="E486" i="16"/>
  <c r="F486" i="16"/>
  <c r="G486" i="16"/>
  <c r="H486" i="16"/>
  <c r="I486" i="16"/>
  <c r="J486" i="16"/>
  <c r="K486" i="16"/>
  <c r="L486" i="16"/>
  <c r="M486" i="16"/>
  <c r="N486" i="16"/>
  <c r="O486" i="16"/>
  <c r="D488" i="16"/>
  <c r="E488" i="16"/>
  <c r="F488" i="16"/>
  <c r="G488" i="16"/>
  <c r="H488" i="16"/>
  <c r="I488" i="16"/>
  <c r="J488" i="16"/>
  <c r="K488" i="16"/>
  <c r="L488" i="16"/>
  <c r="M488" i="16"/>
  <c r="N488" i="16"/>
  <c r="O488" i="16"/>
  <c r="D489" i="16"/>
  <c r="E489" i="16"/>
  <c r="F489" i="16"/>
  <c r="G489" i="16"/>
  <c r="H489" i="16"/>
  <c r="I489" i="16"/>
  <c r="J489" i="16"/>
  <c r="K489" i="16"/>
  <c r="L489" i="16"/>
  <c r="M489" i="16"/>
  <c r="N489" i="16"/>
  <c r="O489" i="16"/>
  <c r="D490" i="16"/>
  <c r="E490" i="16"/>
  <c r="F490" i="16"/>
  <c r="G490" i="16"/>
  <c r="H490" i="16"/>
  <c r="I490" i="16"/>
  <c r="J490" i="16"/>
  <c r="K490" i="16"/>
  <c r="L490" i="16"/>
  <c r="M490" i="16"/>
  <c r="N490" i="16"/>
  <c r="O490" i="16"/>
  <c r="D491" i="16"/>
  <c r="E491" i="16"/>
  <c r="F491" i="16"/>
  <c r="G491" i="16"/>
  <c r="H491" i="16"/>
  <c r="I491" i="16"/>
  <c r="J491" i="16"/>
  <c r="K491" i="16"/>
  <c r="L491" i="16"/>
  <c r="M491" i="16"/>
  <c r="N491" i="16"/>
  <c r="O491" i="16"/>
  <c r="D498" i="16"/>
  <c r="E498" i="16"/>
  <c r="F498" i="16"/>
  <c r="G498" i="16"/>
  <c r="H498" i="16"/>
  <c r="I498" i="16"/>
  <c r="J498" i="16"/>
  <c r="K498" i="16"/>
  <c r="L498" i="16"/>
  <c r="M498" i="16"/>
  <c r="N498" i="16"/>
  <c r="O498" i="16"/>
  <c r="D499" i="16"/>
  <c r="E499" i="16"/>
  <c r="F499" i="16"/>
  <c r="G499" i="16"/>
  <c r="H499" i="16"/>
  <c r="I499" i="16"/>
  <c r="J499" i="16"/>
  <c r="K499" i="16"/>
  <c r="L499" i="16"/>
  <c r="M499" i="16"/>
  <c r="N499" i="16"/>
  <c r="O499" i="16"/>
  <c r="D500" i="16"/>
  <c r="E500" i="16"/>
  <c r="F500" i="16"/>
  <c r="G500" i="16"/>
  <c r="H500" i="16"/>
  <c r="I500" i="16"/>
  <c r="J500" i="16"/>
  <c r="K500" i="16"/>
  <c r="L500" i="16"/>
  <c r="M500" i="16"/>
  <c r="N500" i="16"/>
  <c r="O500" i="16"/>
  <c r="D501" i="16"/>
  <c r="E501" i="16"/>
  <c r="F501" i="16"/>
  <c r="G501" i="16"/>
  <c r="H501" i="16"/>
  <c r="I501" i="16"/>
  <c r="J501" i="16"/>
  <c r="K501" i="16"/>
  <c r="L501" i="16"/>
  <c r="M501" i="16"/>
  <c r="N501" i="16"/>
  <c r="O501" i="16"/>
  <c r="D503" i="16"/>
  <c r="E503" i="16"/>
  <c r="F503" i="16"/>
  <c r="G503" i="16"/>
  <c r="H503" i="16"/>
  <c r="I503" i="16"/>
  <c r="J503" i="16"/>
  <c r="K503" i="16"/>
  <c r="L503" i="16"/>
  <c r="M503" i="16"/>
  <c r="N503" i="16"/>
  <c r="O503" i="16"/>
  <c r="D504" i="16"/>
  <c r="E504" i="16"/>
  <c r="F504" i="16"/>
  <c r="G504" i="16"/>
  <c r="H504" i="16"/>
  <c r="I504" i="16"/>
  <c r="J504" i="16"/>
  <c r="K504" i="16"/>
  <c r="L504" i="16"/>
  <c r="M504" i="16"/>
  <c r="N504" i="16"/>
  <c r="O504" i="16"/>
  <c r="D505" i="16"/>
  <c r="E505" i="16"/>
  <c r="F505" i="16"/>
  <c r="G505" i="16"/>
  <c r="H505" i="16"/>
  <c r="I505" i="16"/>
  <c r="J505" i="16"/>
  <c r="K505" i="16"/>
  <c r="L505" i="16"/>
  <c r="M505" i="16"/>
  <c r="N505" i="16"/>
  <c r="O505" i="16"/>
  <c r="D506" i="16"/>
  <c r="E506" i="16"/>
  <c r="F506" i="16"/>
  <c r="G506" i="16"/>
  <c r="H506" i="16"/>
  <c r="I506" i="16"/>
  <c r="J506" i="16"/>
  <c r="K506" i="16"/>
  <c r="L506" i="16"/>
  <c r="M506" i="16"/>
  <c r="N506" i="16"/>
  <c r="O506" i="16"/>
  <c r="D508" i="16"/>
  <c r="E508" i="16"/>
  <c r="F508" i="16"/>
  <c r="G508" i="16"/>
  <c r="H508" i="16"/>
  <c r="I508" i="16"/>
  <c r="J508" i="16"/>
  <c r="K508" i="16"/>
  <c r="L508" i="16"/>
  <c r="M508" i="16"/>
  <c r="N508" i="16"/>
  <c r="O508" i="16"/>
  <c r="D509" i="16"/>
  <c r="E509" i="16"/>
  <c r="F509" i="16"/>
  <c r="G509" i="16"/>
  <c r="H509" i="16"/>
  <c r="I509" i="16"/>
  <c r="J509" i="16"/>
  <c r="K509" i="16"/>
  <c r="L509" i="16"/>
  <c r="M509" i="16"/>
  <c r="N509" i="16"/>
  <c r="O509" i="16"/>
  <c r="D510" i="16"/>
  <c r="E510" i="16"/>
  <c r="F510" i="16"/>
  <c r="G510" i="16"/>
  <c r="H510" i="16"/>
  <c r="I510" i="16"/>
  <c r="J510" i="16"/>
  <c r="K510" i="16"/>
  <c r="L510" i="16"/>
  <c r="M510" i="16"/>
  <c r="N510" i="16"/>
  <c r="O510" i="16"/>
  <c r="D511" i="16"/>
  <c r="E511" i="16"/>
  <c r="F511" i="16"/>
  <c r="G511" i="16"/>
  <c r="H511" i="16"/>
  <c r="I511" i="16"/>
  <c r="J511" i="16"/>
  <c r="K511" i="16"/>
  <c r="L511" i="16"/>
  <c r="M511" i="16"/>
  <c r="N511" i="16"/>
  <c r="O511" i="16"/>
  <c r="D513" i="16"/>
  <c r="E513" i="16"/>
  <c r="F513" i="16"/>
  <c r="G513" i="16"/>
  <c r="H513" i="16"/>
  <c r="I513" i="16"/>
  <c r="J513" i="16"/>
  <c r="K513" i="16"/>
  <c r="L513" i="16"/>
  <c r="M513" i="16"/>
  <c r="N513" i="16"/>
  <c r="O513" i="16"/>
  <c r="D514" i="16"/>
  <c r="E514" i="16"/>
  <c r="F514" i="16"/>
  <c r="G514" i="16"/>
  <c r="H514" i="16"/>
  <c r="I514" i="16"/>
  <c r="J514" i="16"/>
  <c r="K514" i="16"/>
  <c r="L514" i="16"/>
  <c r="M514" i="16"/>
  <c r="N514" i="16"/>
  <c r="O514" i="16"/>
  <c r="D515" i="16"/>
  <c r="E515" i="16"/>
  <c r="F515" i="16"/>
  <c r="G515" i="16"/>
  <c r="H515" i="16"/>
  <c r="I515" i="16"/>
  <c r="J515" i="16"/>
  <c r="K515" i="16"/>
  <c r="L515" i="16"/>
  <c r="M515" i="16"/>
  <c r="N515" i="16"/>
  <c r="O515" i="16"/>
  <c r="D516" i="16"/>
  <c r="E516" i="16"/>
  <c r="F516" i="16"/>
  <c r="G516" i="16"/>
  <c r="H516" i="16"/>
  <c r="I516" i="16"/>
  <c r="J516" i="16"/>
  <c r="K516" i="16"/>
  <c r="L516" i="16"/>
  <c r="M516" i="16"/>
  <c r="N516" i="16"/>
  <c r="O516" i="16"/>
  <c r="D493" i="16"/>
  <c r="E493" i="16"/>
  <c r="F493" i="16"/>
  <c r="G493" i="16"/>
  <c r="H493" i="16"/>
  <c r="I493" i="16"/>
  <c r="J493" i="16"/>
  <c r="K493" i="16"/>
  <c r="L493" i="16"/>
  <c r="M493" i="16"/>
  <c r="N493" i="16"/>
  <c r="O493" i="16"/>
  <c r="D494" i="16"/>
  <c r="E494" i="16"/>
  <c r="F494" i="16"/>
  <c r="G494" i="16"/>
  <c r="H494" i="16"/>
  <c r="I494" i="16"/>
  <c r="J494" i="16"/>
  <c r="K494" i="16"/>
  <c r="L494" i="16"/>
  <c r="M494" i="16"/>
  <c r="N494" i="16"/>
  <c r="O494" i="16"/>
  <c r="D495" i="16"/>
  <c r="E495" i="16"/>
  <c r="F495" i="16"/>
  <c r="G495" i="16"/>
  <c r="H495" i="16"/>
  <c r="I495" i="16"/>
  <c r="J495" i="16"/>
  <c r="K495" i="16"/>
  <c r="L495" i="16"/>
  <c r="M495" i="16"/>
  <c r="N495" i="16"/>
  <c r="O495" i="16"/>
  <c r="D496" i="16"/>
  <c r="E496" i="16"/>
  <c r="F496" i="16"/>
  <c r="G496" i="16"/>
  <c r="H496" i="16"/>
  <c r="I496" i="16"/>
  <c r="J496" i="16"/>
  <c r="K496" i="16"/>
  <c r="L496" i="16"/>
  <c r="M496" i="16"/>
  <c r="N496" i="16"/>
  <c r="O496" i="16"/>
  <c r="D518" i="16"/>
  <c r="E518" i="16"/>
  <c r="F518" i="16"/>
  <c r="G518" i="16"/>
  <c r="H518" i="16"/>
  <c r="I518" i="16"/>
  <c r="J518" i="16"/>
  <c r="K518" i="16"/>
  <c r="L518" i="16"/>
  <c r="M518" i="16"/>
  <c r="N518" i="16"/>
  <c r="O518" i="16"/>
  <c r="D519" i="16"/>
  <c r="E519" i="16"/>
  <c r="F519" i="16"/>
  <c r="G519" i="16"/>
  <c r="H519" i="16"/>
  <c r="I519" i="16"/>
  <c r="J519" i="16"/>
  <c r="K519" i="16"/>
  <c r="L519" i="16"/>
  <c r="M519" i="16"/>
  <c r="N519" i="16"/>
  <c r="O519" i="16"/>
  <c r="D520" i="16"/>
  <c r="E520" i="16"/>
  <c r="F520" i="16"/>
  <c r="G520" i="16"/>
  <c r="H520" i="16"/>
  <c r="I520" i="16"/>
  <c r="J520" i="16"/>
  <c r="K520" i="16"/>
  <c r="L520" i="16"/>
  <c r="M520" i="16"/>
  <c r="N520" i="16"/>
  <c r="O520" i="16"/>
  <c r="D521" i="16"/>
  <c r="E521" i="16"/>
  <c r="F521" i="16"/>
  <c r="G521" i="16"/>
  <c r="H521" i="16"/>
  <c r="I521" i="16"/>
  <c r="J521" i="16"/>
  <c r="K521" i="16"/>
  <c r="L521" i="16"/>
  <c r="M521" i="16"/>
  <c r="N521" i="16"/>
  <c r="O521" i="16"/>
  <c r="D523" i="16"/>
  <c r="E523" i="16"/>
  <c r="F523" i="16"/>
  <c r="G523" i="16"/>
  <c r="H523" i="16"/>
  <c r="I523" i="16"/>
  <c r="J523" i="16"/>
  <c r="K523" i="16"/>
  <c r="L523" i="16"/>
  <c r="M523" i="16"/>
  <c r="N523" i="16"/>
  <c r="O523" i="16"/>
  <c r="D524" i="16"/>
  <c r="E524" i="16"/>
  <c r="F524" i="16"/>
  <c r="G524" i="16"/>
  <c r="H524" i="16"/>
  <c r="I524" i="16"/>
  <c r="J524" i="16"/>
  <c r="K524" i="16"/>
  <c r="L524" i="16"/>
  <c r="M524" i="16"/>
  <c r="N524" i="16"/>
  <c r="O524" i="16"/>
  <c r="D525" i="16"/>
  <c r="E525" i="16"/>
  <c r="F525" i="16"/>
  <c r="G525" i="16"/>
  <c r="H525" i="16"/>
  <c r="I525" i="16"/>
  <c r="J525" i="16"/>
  <c r="K525" i="16"/>
  <c r="L525" i="16"/>
  <c r="M525" i="16"/>
  <c r="N525" i="16"/>
  <c r="O525" i="16"/>
  <c r="D526" i="16"/>
  <c r="E526" i="16"/>
  <c r="F526" i="16"/>
  <c r="G526" i="16"/>
  <c r="H526" i="16"/>
  <c r="I526" i="16"/>
  <c r="J526" i="16"/>
  <c r="K526" i="16"/>
  <c r="L526" i="16"/>
  <c r="M526" i="16"/>
  <c r="N526" i="16"/>
  <c r="O526" i="16"/>
  <c r="D528" i="16"/>
  <c r="E528" i="16"/>
  <c r="F528" i="16"/>
  <c r="G528" i="16"/>
  <c r="H528" i="16"/>
  <c r="I528" i="16"/>
  <c r="J528" i="16"/>
  <c r="K528" i="16"/>
  <c r="L528" i="16"/>
  <c r="M528" i="16"/>
  <c r="N528" i="16"/>
  <c r="O528" i="16"/>
  <c r="D529" i="16"/>
  <c r="E529" i="16"/>
  <c r="F529" i="16"/>
  <c r="G529" i="16"/>
  <c r="H529" i="16"/>
  <c r="I529" i="16"/>
  <c r="J529" i="16"/>
  <c r="K529" i="16"/>
  <c r="L529" i="16"/>
  <c r="M529" i="16"/>
  <c r="N529" i="16"/>
  <c r="O529" i="16"/>
  <c r="D530" i="16"/>
  <c r="E530" i="16"/>
  <c r="F530" i="16"/>
  <c r="G530" i="16"/>
  <c r="H530" i="16"/>
  <c r="I530" i="16"/>
  <c r="J530" i="16"/>
  <c r="K530" i="16"/>
  <c r="L530" i="16"/>
  <c r="M530" i="16"/>
  <c r="N530" i="16"/>
  <c r="O530" i="16"/>
  <c r="D531" i="16"/>
  <c r="E531" i="16"/>
  <c r="F531" i="16"/>
  <c r="G531" i="16"/>
  <c r="H531" i="16"/>
  <c r="I531" i="16"/>
  <c r="J531" i="16"/>
  <c r="K531" i="16"/>
  <c r="L531" i="16"/>
  <c r="M531" i="16"/>
  <c r="N531" i="16"/>
  <c r="O531" i="16"/>
  <c r="D533" i="16"/>
  <c r="E533" i="16"/>
  <c r="F533" i="16"/>
  <c r="G533" i="16"/>
  <c r="H533" i="16"/>
  <c r="I533" i="16"/>
  <c r="J533" i="16"/>
  <c r="K533" i="16"/>
  <c r="L533" i="16"/>
  <c r="M533" i="16"/>
  <c r="N533" i="16"/>
  <c r="O533" i="16"/>
  <c r="D534" i="16"/>
  <c r="E534" i="16"/>
  <c r="F534" i="16"/>
  <c r="G534" i="16"/>
  <c r="H534" i="16"/>
  <c r="I534" i="16"/>
  <c r="J534" i="16"/>
  <c r="K534" i="16"/>
  <c r="L534" i="16"/>
  <c r="M534" i="16"/>
  <c r="N534" i="16"/>
  <c r="O534" i="16"/>
  <c r="D535" i="16"/>
  <c r="E535" i="16"/>
  <c r="F535" i="16"/>
  <c r="G535" i="16"/>
  <c r="H535" i="16"/>
  <c r="I535" i="16"/>
  <c r="J535" i="16"/>
  <c r="K535" i="16"/>
  <c r="L535" i="16"/>
  <c r="M535" i="16"/>
  <c r="N535" i="16"/>
  <c r="O535" i="16"/>
  <c r="D536" i="16"/>
  <c r="E536" i="16"/>
  <c r="F536" i="16"/>
  <c r="G536" i="16"/>
  <c r="H536" i="16"/>
  <c r="I536" i="16"/>
  <c r="J536" i="16"/>
  <c r="K536" i="16"/>
  <c r="L536" i="16"/>
  <c r="M536" i="16"/>
  <c r="N536" i="16"/>
  <c r="O536" i="16"/>
  <c r="D538" i="16"/>
  <c r="E538" i="16"/>
  <c r="F538" i="16"/>
  <c r="G538" i="16"/>
  <c r="H538" i="16"/>
  <c r="I538" i="16"/>
  <c r="J538" i="16"/>
  <c r="K538" i="16"/>
  <c r="L538" i="16"/>
  <c r="M538" i="16"/>
  <c r="N538" i="16"/>
  <c r="O538" i="16"/>
  <c r="D539" i="16"/>
  <c r="E539" i="16"/>
  <c r="F539" i="16"/>
  <c r="G539" i="16"/>
  <c r="H539" i="16"/>
  <c r="I539" i="16"/>
  <c r="J539" i="16"/>
  <c r="K539" i="16"/>
  <c r="L539" i="16"/>
  <c r="M539" i="16"/>
  <c r="N539" i="16"/>
  <c r="O539" i="16"/>
  <c r="D540" i="16"/>
  <c r="E540" i="16"/>
  <c r="F540" i="16"/>
  <c r="G540" i="16"/>
  <c r="H540" i="16"/>
  <c r="I540" i="16"/>
  <c r="J540" i="16"/>
  <c r="K540" i="16"/>
  <c r="L540" i="16"/>
  <c r="M540" i="16"/>
  <c r="N540" i="16"/>
  <c r="O540" i="16"/>
  <c r="D541" i="16"/>
  <c r="E541" i="16"/>
  <c r="F541" i="16"/>
  <c r="G541" i="16"/>
  <c r="H541" i="16"/>
  <c r="I541" i="16"/>
  <c r="J541" i="16"/>
  <c r="K541" i="16"/>
  <c r="L541" i="16"/>
  <c r="M541" i="16"/>
  <c r="N541" i="16"/>
  <c r="O541" i="16"/>
  <c r="D543" i="16"/>
  <c r="E543" i="16"/>
  <c r="F543" i="16"/>
  <c r="G543" i="16"/>
  <c r="H543" i="16"/>
  <c r="I543" i="16"/>
  <c r="J543" i="16"/>
  <c r="K543" i="16"/>
  <c r="L543" i="16"/>
  <c r="M543" i="16"/>
  <c r="N543" i="16"/>
  <c r="O543" i="16"/>
  <c r="D544" i="16"/>
  <c r="E544" i="16"/>
  <c r="F544" i="16"/>
  <c r="G544" i="16"/>
  <c r="H544" i="16"/>
  <c r="I544" i="16"/>
  <c r="J544" i="16"/>
  <c r="K544" i="16"/>
  <c r="L544" i="16"/>
  <c r="M544" i="16"/>
  <c r="N544" i="16"/>
  <c r="O544" i="16"/>
  <c r="D545" i="16"/>
  <c r="E545" i="16"/>
  <c r="F545" i="16"/>
  <c r="G545" i="16"/>
  <c r="H545" i="16"/>
  <c r="I545" i="16"/>
  <c r="J545" i="16"/>
  <c r="K545" i="16"/>
  <c r="L545" i="16"/>
  <c r="M545" i="16"/>
  <c r="N545" i="16"/>
  <c r="O545" i="16"/>
  <c r="D546" i="16"/>
  <c r="E546" i="16"/>
  <c r="F546" i="16"/>
  <c r="G546" i="16"/>
  <c r="H546" i="16"/>
  <c r="I546" i="16"/>
  <c r="J546" i="16"/>
  <c r="K546" i="16"/>
  <c r="L546" i="16"/>
  <c r="M546" i="16"/>
  <c r="N546" i="16"/>
  <c r="O546" i="16"/>
  <c r="D548" i="16"/>
  <c r="E548" i="16"/>
  <c r="F548" i="16"/>
  <c r="G548" i="16"/>
  <c r="H548" i="16"/>
  <c r="I548" i="16"/>
  <c r="J548" i="16"/>
  <c r="K548" i="16"/>
  <c r="L548" i="16"/>
  <c r="M548" i="16"/>
  <c r="N548" i="16"/>
  <c r="O548" i="16"/>
  <c r="D549" i="16"/>
  <c r="E549" i="16"/>
  <c r="F549" i="16"/>
  <c r="G549" i="16"/>
  <c r="H549" i="16"/>
  <c r="I549" i="16"/>
  <c r="J549" i="16"/>
  <c r="K549" i="16"/>
  <c r="L549" i="16"/>
  <c r="M549" i="16"/>
  <c r="N549" i="16"/>
  <c r="O549" i="16"/>
  <c r="D550" i="16"/>
  <c r="E550" i="16"/>
  <c r="F550" i="16"/>
  <c r="G550" i="16"/>
  <c r="H550" i="16"/>
  <c r="I550" i="16"/>
  <c r="J550" i="16"/>
  <c r="K550" i="16"/>
  <c r="L550" i="16"/>
  <c r="M550" i="16"/>
  <c r="N550" i="16"/>
  <c r="O550" i="16"/>
  <c r="D551" i="16"/>
  <c r="E551" i="16"/>
  <c r="F551" i="16"/>
  <c r="G551" i="16"/>
  <c r="H551" i="16"/>
  <c r="I551" i="16"/>
  <c r="J551" i="16"/>
  <c r="K551" i="16"/>
  <c r="L551" i="16"/>
  <c r="M551" i="16"/>
  <c r="N551" i="16"/>
  <c r="O551" i="16"/>
  <c r="D553" i="16"/>
  <c r="E553" i="16"/>
  <c r="F553" i="16"/>
  <c r="G553" i="16"/>
  <c r="H553" i="16"/>
  <c r="I553" i="16"/>
  <c r="J553" i="16"/>
  <c r="K553" i="16"/>
  <c r="L553" i="16"/>
  <c r="M553" i="16"/>
  <c r="N553" i="16"/>
  <c r="O553" i="16"/>
  <c r="D554" i="16"/>
  <c r="E554" i="16"/>
  <c r="F554" i="16"/>
  <c r="G554" i="16"/>
  <c r="H554" i="16"/>
  <c r="I554" i="16"/>
  <c r="J554" i="16"/>
  <c r="K554" i="16"/>
  <c r="L554" i="16"/>
  <c r="M554" i="16"/>
  <c r="N554" i="16"/>
  <c r="O554" i="16"/>
  <c r="D555" i="16"/>
  <c r="E555" i="16"/>
  <c r="F555" i="16"/>
  <c r="G555" i="16"/>
  <c r="H555" i="16"/>
  <c r="I555" i="16"/>
  <c r="J555" i="16"/>
  <c r="K555" i="16"/>
  <c r="L555" i="16"/>
  <c r="M555" i="16"/>
  <c r="N555" i="16"/>
  <c r="O555" i="16"/>
  <c r="D556" i="16"/>
  <c r="E556" i="16"/>
  <c r="F556" i="16"/>
  <c r="G556" i="16"/>
  <c r="H556" i="16"/>
  <c r="I556" i="16"/>
  <c r="J556" i="16"/>
  <c r="K556" i="16"/>
  <c r="L556" i="16"/>
  <c r="M556" i="16"/>
  <c r="N556" i="16"/>
  <c r="O556" i="16"/>
  <c r="D558" i="16"/>
  <c r="E558" i="16"/>
  <c r="F558" i="16"/>
  <c r="G558" i="16"/>
  <c r="H558" i="16"/>
  <c r="I558" i="16"/>
  <c r="J558" i="16"/>
  <c r="K558" i="16"/>
  <c r="L558" i="16"/>
  <c r="M558" i="16"/>
  <c r="N558" i="16"/>
  <c r="O558" i="16"/>
  <c r="D559" i="16"/>
  <c r="E559" i="16"/>
  <c r="F559" i="16"/>
  <c r="G559" i="16"/>
  <c r="H559" i="16"/>
  <c r="I559" i="16"/>
  <c r="J559" i="16"/>
  <c r="K559" i="16"/>
  <c r="L559" i="16"/>
  <c r="M559" i="16"/>
  <c r="N559" i="16"/>
  <c r="O559" i="16"/>
  <c r="D560" i="16"/>
  <c r="E560" i="16"/>
  <c r="F560" i="16"/>
  <c r="G560" i="16"/>
  <c r="H560" i="16"/>
  <c r="I560" i="16"/>
  <c r="J560" i="16"/>
  <c r="K560" i="16"/>
  <c r="L560" i="16"/>
  <c r="M560" i="16"/>
  <c r="N560" i="16"/>
  <c r="O560" i="16"/>
  <c r="D561" i="16"/>
  <c r="E561" i="16"/>
  <c r="F561" i="16"/>
  <c r="G561" i="16"/>
  <c r="H561" i="16"/>
  <c r="I561" i="16"/>
  <c r="J561" i="16"/>
  <c r="K561" i="16"/>
  <c r="L561" i="16"/>
  <c r="M561" i="16"/>
  <c r="N561" i="16"/>
  <c r="O561" i="16"/>
  <c r="D563" i="16"/>
  <c r="E563" i="16"/>
  <c r="F563" i="16"/>
  <c r="G563" i="16"/>
  <c r="H563" i="16"/>
  <c r="I563" i="16"/>
  <c r="J563" i="16"/>
  <c r="K563" i="16"/>
  <c r="L563" i="16"/>
  <c r="M563" i="16"/>
  <c r="N563" i="16"/>
  <c r="O563" i="16"/>
  <c r="D564" i="16"/>
  <c r="E564" i="16"/>
  <c r="F564" i="16"/>
  <c r="G564" i="16"/>
  <c r="H564" i="16"/>
  <c r="I564" i="16"/>
  <c r="J564" i="16"/>
  <c r="K564" i="16"/>
  <c r="L564" i="16"/>
  <c r="M564" i="16"/>
  <c r="N564" i="16"/>
  <c r="O564" i="16"/>
  <c r="D565" i="16"/>
  <c r="E565" i="16"/>
  <c r="F565" i="16"/>
  <c r="G565" i="16"/>
  <c r="H565" i="16"/>
  <c r="I565" i="16"/>
  <c r="J565" i="16"/>
  <c r="K565" i="16"/>
  <c r="L565" i="16"/>
  <c r="M565" i="16"/>
  <c r="N565" i="16"/>
  <c r="O565" i="16"/>
  <c r="D566" i="16"/>
  <c r="E566" i="16"/>
  <c r="F566" i="16"/>
  <c r="G566" i="16"/>
  <c r="H566" i="16"/>
  <c r="I566" i="16"/>
  <c r="J566" i="16"/>
  <c r="K566" i="16"/>
  <c r="L566" i="16"/>
  <c r="M566" i="16"/>
  <c r="N566" i="16"/>
  <c r="O566" i="16"/>
  <c r="D568" i="16"/>
  <c r="E568" i="16"/>
  <c r="F568" i="16"/>
  <c r="G568" i="16"/>
  <c r="H568" i="16"/>
  <c r="I568" i="16"/>
  <c r="J568" i="16"/>
  <c r="K568" i="16"/>
  <c r="L568" i="16"/>
  <c r="M568" i="16"/>
  <c r="N568" i="16"/>
  <c r="O568" i="16"/>
  <c r="D569" i="16"/>
  <c r="E569" i="16"/>
  <c r="F569" i="16"/>
  <c r="G569" i="16"/>
  <c r="H569" i="16"/>
  <c r="I569" i="16"/>
  <c r="J569" i="16"/>
  <c r="K569" i="16"/>
  <c r="L569" i="16"/>
  <c r="M569" i="16"/>
  <c r="N569" i="16"/>
  <c r="O569" i="16"/>
  <c r="D570" i="16"/>
  <c r="E570" i="16"/>
  <c r="F570" i="16"/>
  <c r="G570" i="16"/>
  <c r="H570" i="16"/>
  <c r="I570" i="16"/>
  <c r="J570" i="16"/>
  <c r="K570" i="16"/>
  <c r="L570" i="16"/>
  <c r="M570" i="16"/>
  <c r="N570" i="16"/>
  <c r="O570" i="16"/>
  <c r="D571" i="16"/>
  <c r="E571" i="16"/>
  <c r="F571" i="16"/>
  <c r="G571" i="16"/>
  <c r="H571" i="16"/>
  <c r="I571" i="16"/>
  <c r="J571" i="16"/>
  <c r="K571" i="16"/>
  <c r="L571" i="16"/>
  <c r="M571" i="16"/>
  <c r="N571" i="16"/>
  <c r="O571" i="16"/>
  <c r="D573" i="16"/>
  <c r="E573" i="16"/>
  <c r="F573" i="16"/>
  <c r="G573" i="16"/>
  <c r="H573" i="16"/>
  <c r="I573" i="16"/>
  <c r="J573" i="16"/>
  <c r="K573" i="16"/>
  <c r="L573" i="16"/>
  <c r="M573" i="16"/>
  <c r="N573" i="16"/>
  <c r="O573" i="16"/>
  <c r="D574" i="16"/>
  <c r="E574" i="16"/>
  <c r="F574" i="16"/>
  <c r="G574" i="16"/>
  <c r="H574" i="16"/>
  <c r="I574" i="16"/>
  <c r="J574" i="16"/>
  <c r="K574" i="16"/>
  <c r="L574" i="16"/>
  <c r="M574" i="16"/>
  <c r="N574" i="16"/>
  <c r="O574" i="16"/>
  <c r="D575" i="16"/>
  <c r="E575" i="16"/>
  <c r="F575" i="16"/>
  <c r="G575" i="16"/>
  <c r="H575" i="16"/>
  <c r="I575" i="16"/>
  <c r="J575" i="16"/>
  <c r="K575" i="16"/>
  <c r="L575" i="16"/>
  <c r="M575" i="16"/>
  <c r="N575" i="16"/>
  <c r="O575" i="16"/>
  <c r="D576" i="16"/>
  <c r="E576" i="16"/>
  <c r="F576" i="16"/>
  <c r="G576" i="16"/>
  <c r="H576" i="16"/>
  <c r="I576" i="16"/>
  <c r="J576" i="16"/>
  <c r="K576" i="16"/>
  <c r="L576" i="16"/>
  <c r="M576" i="16"/>
  <c r="N576" i="16"/>
  <c r="O576" i="16"/>
  <c r="D578" i="16"/>
  <c r="E578" i="16"/>
  <c r="F578" i="16"/>
  <c r="G578" i="16"/>
  <c r="H578" i="16"/>
  <c r="I578" i="16"/>
  <c r="J578" i="16"/>
  <c r="K578" i="16"/>
  <c r="L578" i="16"/>
  <c r="M578" i="16"/>
  <c r="N578" i="16"/>
  <c r="O578" i="16"/>
  <c r="D579" i="16"/>
  <c r="E579" i="16"/>
  <c r="F579" i="16"/>
  <c r="G579" i="16"/>
  <c r="H579" i="16"/>
  <c r="I579" i="16"/>
  <c r="J579" i="16"/>
  <c r="K579" i="16"/>
  <c r="L579" i="16"/>
  <c r="M579" i="16"/>
  <c r="N579" i="16"/>
  <c r="O579" i="16"/>
  <c r="D580" i="16"/>
  <c r="E580" i="16"/>
  <c r="F580" i="16"/>
  <c r="G580" i="16"/>
  <c r="H580" i="16"/>
  <c r="I580" i="16"/>
  <c r="J580" i="16"/>
  <c r="K580" i="16"/>
  <c r="L580" i="16"/>
  <c r="M580" i="16"/>
  <c r="N580" i="16"/>
  <c r="O580" i="16"/>
  <c r="D581" i="16"/>
  <c r="E581" i="16"/>
  <c r="F581" i="16"/>
  <c r="G581" i="16"/>
  <c r="H581" i="16"/>
  <c r="I581" i="16"/>
  <c r="J581" i="16"/>
  <c r="K581" i="16"/>
  <c r="L581" i="16"/>
  <c r="M581" i="16"/>
  <c r="N581" i="16"/>
  <c r="O581" i="16"/>
  <c r="D583" i="16"/>
  <c r="E583" i="16"/>
  <c r="F583" i="16"/>
  <c r="G583" i="16"/>
  <c r="H583" i="16"/>
  <c r="I583" i="16"/>
  <c r="J583" i="16"/>
  <c r="K583" i="16"/>
  <c r="L583" i="16"/>
  <c r="M583" i="16"/>
  <c r="N583" i="16"/>
  <c r="O583" i="16"/>
  <c r="D584" i="16"/>
  <c r="E584" i="16"/>
  <c r="F584" i="16"/>
  <c r="G584" i="16"/>
  <c r="H584" i="16"/>
  <c r="I584" i="16"/>
  <c r="J584" i="16"/>
  <c r="K584" i="16"/>
  <c r="L584" i="16"/>
  <c r="M584" i="16"/>
  <c r="N584" i="16"/>
  <c r="O584" i="16"/>
  <c r="D585" i="16"/>
  <c r="E585" i="16"/>
  <c r="F585" i="16"/>
  <c r="G585" i="16"/>
  <c r="H585" i="16"/>
  <c r="I585" i="16"/>
  <c r="J585" i="16"/>
  <c r="K585" i="16"/>
  <c r="L585" i="16"/>
  <c r="M585" i="16"/>
  <c r="N585" i="16"/>
  <c r="O585" i="16"/>
  <c r="D586" i="16"/>
  <c r="E586" i="16"/>
  <c r="F586" i="16"/>
  <c r="G586" i="16"/>
  <c r="H586" i="16"/>
  <c r="I586" i="16"/>
  <c r="J586" i="16"/>
  <c r="K586" i="16"/>
  <c r="L586" i="16"/>
  <c r="M586" i="16"/>
  <c r="N586" i="16"/>
  <c r="O586" i="16"/>
  <c r="D588" i="16"/>
  <c r="E588" i="16"/>
  <c r="F588" i="16"/>
  <c r="G588" i="16"/>
  <c r="H588" i="16"/>
  <c r="I588" i="16"/>
  <c r="J588" i="16"/>
  <c r="K588" i="16"/>
  <c r="L588" i="16"/>
  <c r="M588" i="16"/>
  <c r="N588" i="16"/>
  <c r="O588" i="16"/>
  <c r="D589" i="16"/>
  <c r="E589" i="16"/>
  <c r="F589" i="16"/>
  <c r="G589" i="16"/>
  <c r="H589" i="16"/>
  <c r="I589" i="16"/>
  <c r="J589" i="16"/>
  <c r="K589" i="16"/>
  <c r="L589" i="16"/>
  <c r="M589" i="16"/>
  <c r="N589" i="16"/>
  <c r="O589" i="16"/>
  <c r="D590" i="16"/>
  <c r="E590" i="16"/>
  <c r="F590" i="16"/>
  <c r="G590" i="16"/>
  <c r="H590" i="16"/>
  <c r="I590" i="16"/>
  <c r="J590" i="16"/>
  <c r="K590" i="16"/>
  <c r="L590" i="16"/>
  <c r="M590" i="16"/>
  <c r="N590" i="16"/>
  <c r="O590" i="16"/>
  <c r="D591" i="16"/>
  <c r="E591" i="16"/>
  <c r="F591" i="16"/>
  <c r="G591" i="16"/>
  <c r="H591" i="16"/>
  <c r="I591" i="16"/>
  <c r="J591" i="16"/>
  <c r="K591" i="16"/>
  <c r="L591" i="16"/>
  <c r="M591" i="16"/>
  <c r="N591" i="16"/>
  <c r="O591" i="16"/>
  <c r="D593" i="16"/>
  <c r="E593" i="16"/>
  <c r="F593" i="16"/>
  <c r="G593" i="16"/>
  <c r="H593" i="16"/>
  <c r="I593" i="16"/>
  <c r="J593" i="16"/>
  <c r="K593" i="16"/>
  <c r="L593" i="16"/>
  <c r="M593" i="16"/>
  <c r="N593" i="16"/>
  <c r="O593" i="16"/>
  <c r="D594" i="16"/>
  <c r="E594" i="16"/>
  <c r="F594" i="16"/>
  <c r="G594" i="16"/>
  <c r="H594" i="16"/>
  <c r="I594" i="16"/>
  <c r="J594" i="16"/>
  <c r="K594" i="16"/>
  <c r="L594" i="16"/>
  <c r="M594" i="16"/>
  <c r="N594" i="16"/>
  <c r="O594" i="16"/>
  <c r="D595" i="16"/>
  <c r="E595" i="16"/>
  <c r="F595" i="16"/>
  <c r="G595" i="16"/>
  <c r="H595" i="16"/>
  <c r="I595" i="16"/>
  <c r="J595" i="16"/>
  <c r="K595" i="16"/>
  <c r="L595" i="16"/>
  <c r="M595" i="16"/>
  <c r="N595" i="16"/>
  <c r="O595" i="16"/>
  <c r="D596" i="16"/>
  <c r="E596" i="16"/>
  <c r="F596" i="16"/>
  <c r="G596" i="16"/>
  <c r="H596" i="16"/>
  <c r="I596" i="16"/>
  <c r="J596" i="16"/>
  <c r="K596" i="16"/>
  <c r="L596" i="16"/>
  <c r="M596" i="16"/>
  <c r="N596" i="16"/>
  <c r="O596" i="16"/>
  <c r="D598" i="16"/>
  <c r="E598" i="16"/>
  <c r="F598" i="16"/>
  <c r="G598" i="16"/>
  <c r="H598" i="16"/>
  <c r="I598" i="16"/>
  <c r="J598" i="16"/>
  <c r="K598" i="16"/>
  <c r="L598" i="16"/>
  <c r="M598" i="16"/>
  <c r="N598" i="16"/>
  <c r="O598" i="16"/>
  <c r="D599" i="16"/>
  <c r="E599" i="16"/>
  <c r="F599" i="16"/>
  <c r="G599" i="16"/>
  <c r="H599" i="16"/>
  <c r="I599" i="16"/>
  <c r="J599" i="16"/>
  <c r="K599" i="16"/>
  <c r="L599" i="16"/>
  <c r="M599" i="16"/>
  <c r="N599" i="16"/>
  <c r="O599" i="16"/>
  <c r="D600" i="16"/>
  <c r="E600" i="16"/>
  <c r="F600" i="16"/>
  <c r="G600" i="16"/>
  <c r="H600" i="16"/>
  <c r="I600" i="16"/>
  <c r="J600" i="16"/>
  <c r="K600" i="16"/>
  <c r="L600" i="16"/>
  <c r="M600" i="16"/>
  <c r="N600" i="16"/>
  <c r="O600" i="16"/>
  <c r="D601" i="16"/>
  <c r="E601" i="16"/>
  <c r="F601" i="16"/>
  <c r="G601" i="16"/>
  <c r="H601" i="16"/>
  <c r="I601" i="16"/>
  <c r="J601" i="16"/>
  <c r="K601" i="16"/>
  <c r="L601" i="16"/>
  <c r="M601" i="16"/>
  <c r="N601" i="16"/>
  <c r="O601" i="16"/>
  <c r="D603" i="16"/>
  <c r="E603" i="16"/>
  <c r="F603" i="16"/>
  <c r="G603" i="16"/>
  <c r="H603" i="16"/>
  <c r="I603" i="16"/>
  <c r="J603" i="16"/>
  <c r="K603" i="16"/>
  <c r="L603" i="16"/>
  <c r="M603" i="16"/>
  <c r="N603" i="16"/>
  <c r="O603" i="16"/>
  <c r="D604" i="16"/>
  <c r="E604" i="16"/>
  <c r="F604" i="16"/>
  <c r="G604" i="16"/>
  <c r="H604" i="16"/>
  <c r="I604" i="16"/>
  <c r="J604" i="16"/>
  <c r="K604" i="16"/>
  <c r="L604" i="16"/>
  <c r="M604" i="16"/>
  <c r="N604" i="16"/>
  <c r="O604" i="16"/>
  <c r="D605" i="16"/>
  <c r="E605" i="16"/>
  <c r="F605" i="16"/>
  <c r="G605" i="16"/>
  <c r="H605" i="16"/>
  <c r="I605" i="16"/>
  <c r="J605" i="16"/>
  <c r="K605" i="16"/>
  <c r="L605" i="16"/>
  <c r="M605" i="16"/>
  <c r="N605" i="16"/>
  <c r="O605" i="16"/>
  <c r="D606" i="16"/>
  <c r="E606" i="16"/>
  <c r="F606" i="16"/>
  <c r="G606" i="16"/>
  <c r="H606" i="16"/>
  <c r="I606" i="16"/>
  <c r="J606" i="16"/>
  <c r="K606" i="16"/>
  <c r="L606" i="16"/>
  <c r="M606" i="16"/>
  <c r="N606" i="16"/>
  <c r="O606" i="16"/>
  <c r="D608" i="16"/>
  <c r="E608" i="16"/>
  <c r="F608" i="16"/>
  <c r="G608" i="16"/>
  <c r="H608" i="16"/>
  <c r="I608" i="16"/>
  <c r="J608" i="16"/>
  <c r="K608" i="16"/>
  <c r="L608" i="16"/>
  <c r="M608" i="16"/>
  <c r="N608" i="16"/>
  <c r="O608" i="16"/>
  <c r="D609" i="16"/>
  <c r="E609" i="16"/>
  <c r="F609" i="16"/>
  <c r="G609" i="16"/>
  <c r="H609" i="16"/>
  <c r="I609" i="16"/>
  <c r="J609" i="16"/>
  <c r="K609" i="16"/>
  <c r="L609" i="16"/>
  <c r="M609" i="16"/>
  <c r="N609" i="16"/>
  <c r="O609" i="16"/>
  <c r="D610" i="16"/>
  <c r="E610" i="16"/>
  <c r="F610" i="16"/>
  <c r="G610" i="16"/>
  <c r="H610" i="16"/>
  <c r="I610" i="16"/>
  <c r="J610" i="16"/>
  <c r="K610" i="16"/>
  <c r="L610" i="16"/>
  <c r="M610" i="16"/>
  <c r="N610" i="16"/>
  <c r="O610" i="16"/>
  <c r="D611" i="16"/>
  <c r="E611" i="16"/>
  <c r="F611" i="16"/>
  <c r="G611" i="16"/>
  <c r="H611" i="16"/>
  <c r="I611" i="16"/>
  <c r="J611" i="16"/>
  <c r="K611" i="16"/>
  <c r="L611" i="16"/>
  <c r="M611" i="16"/>
  <c r="N611" i="16"/>
  <c r="O611" i="16"/>
  <c r="D613" i="16"/>
  <c r="E613" i="16"/>
  <c r="F613" i="16"/>
  <c r="G613" i="16"/>
  <c r="H613" i="16"/>
  <c r="I613" i="16"/>
  <c r="J613" i="16"/>
  <c r="K613" i="16"/>
  <c r="L613" i="16"/>
  <c r="M613" i="16"/>
  <c r="N613" i="16"/>
  <c r="O613" i="16"/>
  <c r="D614" i="16"/>
  <c r="E614" i="16"/>
  <c r="F614" i="16"/>
  <c r="G614" i="16"/>
  <c r="H614" i="16"/>
  <c r="I614" i="16"/>
  <c r="J614" i="16"/>
  <c r="K614" i="16"/>
  <c r="L614" i="16"/>
  <c r="M614" i="16"/>
  <c r="N614" i="16"/>
  <c r="O614" i="16"/>
  <c r="D615" i="16"/>
  <c r="E615" i="16"/>
  <c r="F615" i="16"/>
  <c r="G615" i="16"/>
  <c r="H615" i="16"/>
  <c r="I615" i="16"/>
  <c r="J615" i="16"/>
  <c r="K615" i="16"/>
  <c r="L615" i="16"/>
  <c r="M615" i="16"/>
  <c r="N615" i="16"/>
  <c r="O615" i="16"/>
  <c r="D616" i="16"/>
  <c r="E616" i="16"/>
  <c r="F616" i="16"/>
  <c r="G616" i="16"/>
  <c r="H616" i="16"/>
  <c r="I616" i="16"/>
  <c r="J616" i="16"/>
  <c r="K616" i="16"/>
  <c r="L616" i="16"/>
  <c r="M616" i="16"/>
  <c r="N616" i="16"/>
  <c r="O616" i="16"/>
  <c r="D618" i="16"/>
  <c r="E618" i="16"/>
  <c r="F618" i="16"/>
  <c r="G618" i="16"/>
  <c r="H618" i="16"/>
  <c r="I618" i="16"/>
  <c r="J618" i="16"/>
  <c r="K618" i="16"/>
  <c r="L618" i="16"/>
  <c r="M618" i="16"/>
  <c r="N618" i="16"/>
  <c r="O618" i="16"/>
  <c r="D619" i="16"/>
  <c r="E619" i="16"/>
  <c r="F619" i="16"/>
  <c r="G619" i="16"/>
  <c r="H619" i="16"/>
  <c r="I619" i="16"/>
  <c r="J619" i="16"/>
  <c r="K619" i="16"/>
  <c r="L619" i="16"/>
  <c r="M619" i="16"/>
  <c r="N619" i="16"/>
  <c r="O619" i="16"/>
  <c r="D620" i="16"/>
  <c r="E620" i="16"/>
  <c r="F620" i="16"/>
  <c r="G620" i="16"/>
  <c r="H620" i="16"/>
  <c r="I620" i="16"/>
  <c r="J620" i="16"/>
  <c r="K620" i="16"/>
  <c r="L620" i="16"/>
  <c r="M620" i="16"/>
  <c r="N620" i="16"/>
  <c r="O620" i="16"/>
  <c r="D621" i="16"/>
  <c r="E621" i="16"/>
  <c r="F621" i="16"/>
  <c r="G621" i="16"/>
  <c r="H621" i="16"/>
  <c r="I621" i="16"/>
  <c r="J621" i="16"/>
  <c r="K621" i="16"/>
  <c r="L621" i="16"/>
  <c r="M621" i="16"/>
  <c r="N621" i="16"/>
  <c r="O621" i="16"/>
  <c r="D623" i="16"/>
  <c r="E623" i="16"/>
  <c r="F623" i="16"/>
  <c r="G623" i="16"/>
  <c r="H623" i="16"/>
  <c r="I623" i="16"/>
  <c r="J623" i="16"/>
  <c r="K623" i="16"/>
  <c r="L623" i="16"/>
  <c r="M623" i="16"/>
  <c r="N623" i="16"/>
  <c r="O623" i="16"/>
  <c r="D624" i="16"/>
  <c r="E624" i="16"/>
  <c r="F624" i="16"/>
  <c r="G624" i="16"/>
  <c r="H624" i="16"/>
  <c r="I624" i="16"/>
  <c r="J624" i="16"/>
  <c r="K624" i="16"/>
  <c r="L624" i="16"/>
  <c r="M624" i="16"/>
  <c r="N624" i="16"/>
  <c r="O624" i="16"/>
  <c r="D625" i="16"/>
  <c r="E625" i="16"/>
  <c r="F625" i="16"/>
  <c r="G625" i="16"/>
  <c r="H625" i="16"/>
  <c r="I625" i="16"/>
  <c r="J625" i="16"/>
  <c r="K625" i="16"/>
  <c r="L625" i="16"/>
  <c r="M625" i="16"/>
  <c r="N625" i="16"/>
  <c r="O625" i="16"/>
  <c r="D626" i="16"/>
  <c r="E626" i="16"/>
  <c r="F626" i="16"/>
  <c r="G626" i="16"/>
  <c r="H626" i="16"/>
  <c r="I626" i="16"/>
  <c r="J626" i="16"/>
  <c r="K626" i="16"/>
  <c r="L626" i="16"/>
  <c r="M626" i="16"/>
  <c r="N626" i="16"/>
  <c r="O626" i="16"/>
  <c r="D628" i="16"/>
  <c r="E628" i="16"/>
  <c r="F628" i="16"/>
  <c r="G628" i="16"/>
  <c r="H628" i="16"/>
  <c r="I628" i="16"/>
  <c r="J628" i="16"/>
  <c r="K628" i="16"/>
  <c r="L628" i="16"/>
  <c r="M628" i="16"/>
  <c r="N628" i="16"/>
  <c r="O628" i="16"/>
  <c r="D629" i="16"/>
  <c r="E629" i="16"/>
  <c r="F629" i="16"/>
  <c r="G629" i="16"/>
  <c r="H629" i="16"/>
  <c r="I629" i="16"/>
  <c r="J629" i="16"/>
  <c r="K629" i="16"/>
  <c r="L629" i="16"/>
  <c r="M629" i="16"/>
  <c r="N629" i="16"/>
  <c r="O629" i="16"/>
  <c r="D630" i="16"/>
  <c r="E630" i="16"/>
  <c r="F630" i="16"/>
  <c r="G630" i="16"/>
  <c r="H630" i="16"/>
  <c r="I630" i="16"/>
  <c r="J630" i="16"/>
  <c r="K630" i="16"/>
  <c r="L630" i="16"/>
  <c r="M630" i="16"/>
  <c r="N630" i="16"/>
  <c r="O630" i="16"/>
  <c r="D631" i="16"/>
  <c r="E631" i="16"/>
  <c r="F631" i="16"/>
  <c r="G631" i="16"/>
  <c r="H631" i="16"/>
  <c r="I631" i="16"/>
  <c r="J631" i="16"/>
  <c r="K631" i="16"/>
  <c r="L631" i="16"/>
  <c r="M631" i="16"/>
  <c r="N631" i="16"/>
  <c r="O631" i="16"/>
  <c r="D633" i="16"/>
  <c r="E633" i="16"/>
  <c r="F633" i="16"/>
  <c r="G633" i="16"/>
  <c r="H633" i="16"/>
  <c r="I633" i="16"/>
  <c r="J633" i="16"/>
  <c r="K633" i="16"/>
  <c r="L633" i="16"/>
  <c r="M633" i="16"/>
  <c r="N633" i="16"/>
  <c r="O633" i="16"/>
  <c r="D634" i="16"/>
  <c r="E634" i="16"/>
  <c r="F634" i="16"/>
  <c r="G634" i="16"/>
  <c r="H634" i="16"/>
  <c r="I634" i="16"/>
  <c r="J634" i="16"/>
  <c r="K634" i="16"/>
  <c r="L634" i="16"/>
  <c r="M634" i="16"/>
  <c r="N634" i="16"/>
  <c r="O634" i="16"/>
  <c r="D635" i="16"/>
  <c r="E635" i="16"/>
  <c r="F635" i="16"/>
  <c r="G635" i="16"/>
  <c r="H635" i="16"/>
  <c r="I635" i="16"/>
  <c r="J635" i="16"/>
  <c r="K635" i="16"/>
  <c r="L635" i="16"/>
  <c r="M635" i="16"/>
  <c r="N635" i="16"/>
  <c r="O635" i="16"/>
  <c r="D636" i="16"/>
  <c r="E636" i="16"/>
  <c r="F636" i="16"/>
  <c r="G636" i="16"/>
  <c r="H636" i="16"/>
  <c r="I636" i="16"/>
  <c r="J636" i="16"/>
  <c r="K636" i="16"/>
  <c r="L636" i="16"/>
  <c r="M636" i="16"/>
  <c r="N636" i="16"/>
  <c r="O636" i="16"/>
  <c r="D638" i="16"/>
  <c r="E638" i="16"/>
  <c r="F638" i="16"/>
  <c r="G638" i="16"/>
  <c r="H638" i="16"/>
  <c r="I638" i="16"/>
  <c r="J638" i="16"/>
  <c r="K638" i="16"/>
  <c r="L638" i="16"/>
  <c r="M638" i="16"/>
  <c r="N638" i="16"/>
  <c r="O638" i="16"/>
  <c r="D639" i="16"/>
  <c r="E639" i="16"/>
  <c r="F639" i="16"/>
  <c r="G639" i="16"/>
  <c r="H639" i="16"/>
  <c r="I639" i="16"/>
  <c r="J639" i="16"/>
  <c r="K639" i="16"/>
  <c r="L639" i="16"/>
  <c r="M639" i="16"/>
  <c r="N639" i="16"/>
  <c r="O639" i="16"/>
  <c r="D640" i="16"/>
  <c r="E640" i="16"/>
  <c r="F640" i="16"/>
  <c r="G640" i="16"/>
  <c r="H640" i="16"/>
  <c r="I640" i="16"/>
  <c r="J640" i="16"/>
  <c r="K640" i="16"/>
  <c r="L640" i="16"/>
  <c r="M640" i="16"/>
  <c r="N640" i="16"/>
  <c r="O640" i="16"/>
  <c r="D641" i="16"/>
  <c r="E641" i="16"/>
  <c r="F641" i="16"/>
  <c r="G641" i="16"/>
  <c r="H641" i="16"/>
  <c r="I641" i="16"/>
  <c r="J641" i="16"/>
  <c r="K641" i="16"/>
  <c r="L641" i="16"/>
  <c r="M641" i="16"/>
  <c r="N641" i="16"/>
  <c r="O641" i="16"/>
  <c r="D643" i="16"/>
  <c r="E643" i="16"/>
  <c r="F643" i="16"/>
  <c r="G643" i="16"/>
  <c r="H643" i="16"/>
  <c r="I643" i="16"/>
  <c r="J643" i="16"/>
  <c r="K643" i="16"/>
  <c r="L643" i="16"/>
  <c r="M643" i="16"/>
  <c r="N643" i="16"/>
  <c r="O643" i="16"/>
  <c r="D644" i="16"/>
  <c r="E644" i="16"/>
  <c r="F644" i="16"/>
  <c r="G644" i="16"/>
  <c r="H644" i="16"/>
  <c r="I644" i="16"/>
  <c r="J644" i="16"/>
  <c r="K644" i="16"/>
  <c r="L644" i="16"/>
  <c r="M644" i="16"/>
  <c r="N644" i="16"/>
  <c r="O644" i="16"/>
  <c r="D645" i="16"/>
  <c r="E645" i="16"/>
  <c r="F645" i="16"/>
  <c r="G645" i="16"/>
  <c r="H645" i="16"/>
  <c r="I645" i="16"/>
  <c r="J645" i="16"/>
  <c r="K645" i="16"/>
  <c r="L645" i="16"/>
  <c r="M645" i="16"/>
  <c r="N645" i="16"/>
  <c r="O645" i="16"/>
  <c r="D646" i="16"/>
  <c r="E646" i="16"/>
  <c r="F646" i="16"/>
  <c r="G646" i="16"/>
  <c r="H646" i="16"/>
  <c r="I646" i="16"/>
  <c r="J646" i="16"/>
  <c r="K646" i="16"/>
  <c r="L646" i="16"/>
  <c r="M646" i="16"/>
  <c r="N646" i="16"/>
  <c r="O646" i="16"/>
  <c r="D648" i="16"/>
  <c r="E648" i="16"/>
  <c r="F648" i="16"/>
  <c r="G648" i="16"/>
  <c r="H648" i="16"/>
  <c r="I648" i="16"/>
  <c r="J648" i="16"/>
  <c r="K648" i="16"/>
  <c r="L648" i="16"/>
  <c r="M648" i="16"/>
  <c r="N648" i="16"/>
  <c r="O648" i="16"/>
  <c r="D649" i="16"/>
  <c r="E649" i="16"/>
  <c r="F649" i="16"/>
  <c r="G649" i="16"/>
  <c r="H649" i="16"/>
  <c r="I649" i="16"/>
  <c r="J649" i="16"/>
  <c r="K649" i="16"/>
  <c r="L649" i="16"/>
  <c r="M649" i="16"/>
  <c r="N649" i="16"/>
  <c r="O649" i="16"/>
  <c r="D650" i="16"/>
  <c r="E650" i="16"/>
  <c r="F650" i="16"/>
  <c r="G650" i="16"/>
  <c r="H650" i="16"/>
  <c r="I650" i="16"/>
  <c r="J650" i="16"/>
  <c r="K650" i="16"/>
  <c r="L650" i="16"/>
  <c r="M650" i="16"/>
  <c r="N650" i="16"/>
  <c r="O650" i="16"/>
  <c r="D651" i="16"/>
  <c r="E651" i="16"/>
  <c r="F651" i="16"/>
  <c r="G651" i="16"/>
  <c r="H651" i="16"/>
  <c r="I651" i="16"/>
  <c r="J651" i="16"/>
  <c r="K651" i="16"/>
  <c r="L651" i="16"/>
  <c r="M651" i="16"/>
  <c r="N651" i="16"/>
  <c r="O651" i="16"/>
  <c r="D653" i="16"/>
  <c r="E653" i="16"/>
  <c r="F653" i="16"/>
  <c r="G653" i="16"/>
  <c r="H653" i="16"/>
  <c r="I653" i="16"/>
  <c r="J653" i="16"/>
  <c r="K653" i="16"/>
  <c r="L653" i="16"/>
  <c r="M653" i="16"/>
  <c r="N653" i="16"/>
  <c r="O653" i="16"/>
  <c r="D654" i="16"/>
  <c r="E654" i="16"/>
  <c r="F654" i="16"/>
  <c r="G654" i="16"/>
  <c r="H654" i="16"/>
  <c r="I654" i="16"/>
  <c r="J654" i="16"/>
  <c r="K654" i="16"/>
  <c r="L654" i="16"/>
  <c r="M654" i="16"/>
  <c r="N654" i="16"/>
  <c r="O654" i="16"/>
  <c r="D655" i="16"/>
  <c r="E655" i="16"/>
  <c r="F655" i="16"/>
  <c r="G655" i="16"/>
  <c r="H655" i="16"/>
  <c r="I655" i="16"/>
  <c r="J655" i="16"/>
  <c r="K655" i="16"/>
  <c r="L655" i="16"/>
  <c r="M655" i="16"/>
  <c r="N655" i="16"/>
  <c r="O655" i="16"/>
  <c r="D656" i="16"/>
  <c r="E656" i="16"/>
  <c r="F656" i="16"/>
  <c r="G656" i="16"/>
  <c r="H656" i="16"/>
  <c r="I656" i="16"/>
  <c r="J656" i="16"/>
  <c r="K656" i="16"/>
  <c r="L656" i="16"/>
  <c r="M656" i="16"/>
  <c r="N656" i="16"/>
  <c r="O656" i="16"/>
  <c r="D658" i="16"/>
  <c r="E658" i="16"/>
  <c r="F658" i="16"/>
  <c r="G658" i="16"/>
  <c r="H658" i="16"/>
  <c r="I658" i="16"/>
  <c r="J658" i="16"/>
  <c r="K658" i="16"/>
  <c r="L658" i="16"/>
  <c r="M658" i="16"/>
  <c r="N658" i="16"/>
  <c r="O658" i="16"/>
  <c r="D659" i="16"/>
  <c r="E659" i="16"/>
  <c r="F659" i="16"/>
  <c r="G659" i="16"/>
  <c r="H659" i="16"/>
  <c r="I659" i="16"/>
  <c r="J659" i="16"/>
  <c r="K659" i="16"/>
  <c r="L659" i="16"/>
  <c r="M659" i="16"/>
  <c r="N659" i="16"/>
  <c r="O659" i="16"/>
  <c r="D660" i="16"/>
  <c r="E660" i="16"/>
  <c r="F660" i="16"/>
  <c r="G660" i="16"/>
  <c r="H660" i="16"/>
  <c r="I660" i="16"/>
  <c r="J660" i="16"/>
  <c r="K660" i="16"/>
  <c r="L660" i="16"/>
  <c r="M660" i="16"/>
  <c r="N660" i="16"/>
  <c r="O660" i="16"/>
  <c r="D661" i="16"/>
  <c r="E661" i="16"/>
  <c r="F661" i="16"/>
  <c r="G661" i="16"/>
  <c r="H661" i="16"/>
  <c r="I661" i="16"/>
  <c r="J661" i="16"/>
  <c r="K661" i="16"/>
  <c r="L661" i="16"/>
  <c r="M661" i="16"/>
  <c r="N661" i="16"/>
  <c r="O661" i="16"/>
  <c r="D663" i="16"/>
  <c r="E663" i="16"/>
  <c r="F663" i="16"/>
  <c r="G663" i="16"/>
  <c r="H663" i="16"/>
  <c r="I663" i="16"/>
  <c r="J663" i="16"/>
  <c r="K663" i="16"/>
  <c r="L663" i="16"/>
  <c r="M663" i="16"/>
  <c r="N663" i="16"/>
  <c r="O663" i="16"/>
  <c r="D664" i="16"/>
  <c r="E664" i="16"/>
  <c r="F664" i="16"/>
  <c r="G664" i="16"/>
  <c r="H664" i="16"/>
  <c r="I664" i="16"/>
  <c r="J664" i="16"/>
  <c r="K664" i="16"/>
  <c r="L664" i="16"/>
  <c r="M664" i="16"/>
  <c r="N664" i="16"/>
  <c r="O664" i="16"/>
  <c r="D665" i="16"/>
  <c r="E665" i="16"/>
  <c r="F665" i="16"/>
  <c r="G665" i="16"/>
  <c r="H665" i="16"/>
  <c r="I665" i="16"/>
  <c r="J665" i="16"/>
  <c r="K665" i="16"/>
  <c r="L665" i="16"/>
  <c r="M665" i="16"/>
  <c r="N665" i="16"/>
  <c r="O665" i="16"/>
  <c r="D666" i="16"/>
  <c r="E666" i="16"/>
  <c r="F666" i="16"/>
  <c r="G666" i="16"/>
  <c r="H666" i="16"/>
  <c r="I666" i="16"/>
  <c r="J666" i="16"/>
  <c r="K666" i="16"/>
  <c r="L666" i="16"/>
  <c r="M666" i="16"/>
  <c r="N666" i="16"/>
  <c r="O666" i="16"/>
  <c r="D668" i="16"/>
  <c r="E668" i="16"/>
  <c r="F668" i="16"/>
  <c r="G668" i="16"/>
  <c r="H668" i="16"/>
  <c r="I668" i="16"/>
  <c r="J668" i="16"/>
  <c r="K668" i="16"/>
  <c r="L668" i="16"/>
  <c r="M668" i="16"/>
  <c r="N668" i="16"/>
  <c r="O668" i="16"/>
  <c r="D669" i="16"/>
  <c r="E669" i="16"/>
  <c r="F669" i="16"/>
  <c r="G669" i="16"/>
  <c r="H669" i="16"/>
  <c r="I669" i="16"/>
  <c r="J669" i="16"/>
  <c r="K669" i="16"/>
  <c r="L669" i="16"/>
  <c r="M669" i="16"/>
  <c r="N669" i="16"/>
  <c r="O669" i="16"/>
  <c r="D670" i="16"/>
  <c r="E670" i="16"/>
  <c r="F670" i="16"/>
  <c r="G670" i="16"/>
  <c r="H670" i="16"/>
  <c r="I670" i="16"/>
  <c r="J670" i="16"/>
  <c r="K670" i="16"/>
  <c r="L670" i="16"/>
  <c r="M670" i="16"/>
  <c r="N670" i="16"/>
  <c r="O670" i="16"/>
  <c r="D671" i="16"/>
  <c r="E671" i="16"/>
  <c r="F671" i="16"/>
  <c r="G671" i="16"/>
  <c r="H671" i="16"/>
  <c r="I671" i="16"/>
  <c r="J671" i="16"/>
  <c r="K671" i="16"/>
  <c r="L671" i="16"/>
  <c r="M671" i="16"/>
  <c r="N671" i="16"/>
  <c r="O671" i="16"/>
  <c r="D673" i="16"/>
  <c r="E673" i="16"/>
  <c r="F673" i="16"/>
  <c r="G673" i="16"/>
  <c r="H673" i="16"/>
  <c r="I673" i="16"/>
  <c r="J673" i="16"/>
  <c r="K673" i="16"/>
  <c r="L673" i="16"/>
  <c r="M673" i="16"/>
  <c r="N673" i="16"/>
  <c r="O673" i="16"/>
  <c r="D674" i="16"/>
  <c r="E674" i="16"/>
  <c r="F674" i="16"/>
  <c r="G674" i="16"/>
  <c r="H674" i="16"/>
  <c r="I674" i="16"/>
  <c r="J674" i="16"/>
  <c r="K674" i="16"/>
  <c r="L674" i="16"/>
  <c r="M674" i="16"/>
  <c r="N674" i="16"/>
  <c r="O674" i="16"/>
  <c r="D675" i="16"/>
  <c r="E675" i="16"/>
  <c r="F675" i="16"/>
  <c r="G675" i="16"/>
  <c r="H675" i="16"/>
  <c r="I675" i="16"/>
  <c r="J675" i="16"/>
  <c r="K675" i="16"/>
  <c r="L675" i="16"/>
  <c r="M675" i="16"/>
  <c r="N675" i="16"/>
  <c r="O675" i="16"/>
  <c r="D676" i="16"/>
  <c r="E676" i="16"/>
  <c r="F676" i="16"/>
  <c r="G676" i="16"/>
  <c r="H676" i="16"/>
  <c r="I676" i="16"/>
  <c r="J676" i="16"/>
  <c r="K676" i="16"/>
  <c r="L676" i="16"/>
  <c r="M676" i="16"/>
  <c r="N676" i="16"/>
  <c r="O676" i="16"/>
  <c r="D678" i="16"/>
  <c r="E678" i="16"/>
  <c r="F678" i="16"/>
  <c r="G678" i="16"/>
  <c r="H678" i="16"/>
  <c r="I678" i="16"/>
  <c r="J678" i="16"/>
  <c r="K678" i="16"/>
  <c r="L678" i="16"/>
  <c r="M678" i="16"/>
  <c r="N678" i="16"/>
  <c r="O678" i="16"/>
  <c r="D679" i="16"/>
  <c r="E679" i="16"/>
  <c r="F679" i="16"/>
  <c r="G679" i="16"/>
  <c r="H679" i="16"/>
  <c r="I679" i="16"/>
  <c r="J679" i="16"/>
  <c r="K679" i="16"/>
  <c r="L679" i="16"/>
  <c r="M679" i="16"/>
  <c r="N679" i="16"/>
  <c r="O679" i="16"/>
  <c r="D680" i="16"/>
  <c r="E680" i="16"/>
  <c r="F680" i="16"/>
  <c r="G680" i="16"/>
  <c r="H680" i="16"/>
  <c r="I680" i="16"/>
  <c r="J680" i="16"/>
  <c r="K680" i="16"/>
  <c r="L680" i="16"/>
  <c r="M680" i="16"/>
  <c r="N680" i="16"/>
  <c r="O680" i="16"/>
  <c r="D681" i="16"/>
  <c r="E681" i="16"/>
  <c r="F681" i="16"/>
  <c r="G681" i="16"/>
  <c r="H681" i="16"/>
  <c r="I681" i="16"/>
  <c r="J681" i="16"/>
  <c r="K681" i="16"/>
  <c r="L681" i="16"/>
  <c r="M681" i="16"/>
  <c r="N681" i="16"/>
  <c r="O681" i="16"/>
  <c r="D683" i="16"/>
  <c r="E683" i="16"/>
  <c r="F683" i="16"/>
  <c r="G683" i="16"/>
  <c r="H683" i="16"/>
  <c r="I683" i="16"/>
  <c r="J683" i="16"/>
  <c r="K683" i="16"/>
  <c r="L683" i="16"/>
  <c r="M683" i="16"/>
  <c r="N683" i="16"/>
  <c r="O683" i="16"/>
  <c r="D684" i="16"/>
  <c r="E684" i="16"/>
  <c r="F684" i="16"/>
  <c r="G684" i="16"/>
  <c r="H684" i="16"/>
  <c r="I684" i="16"/>
  <c r="J684" i="16"/>
  <c r="K684" i="16"/>
  <c r="L684" i="16"/>
  <c r="M684" i="16"/>
  <c r="N684" i="16"/>
  <c r="O684" i="16"/>
  <c r="D685" i="16"/>
  <c r="E685" i="16"/>
  <c r="F685" i="16"/>
  <c r="G685" i="16"/>
  <c r="H685" i="16"/>
  <c r="I685" i="16"/>
  <c r="J685" i="16"/>
  <c r="K685" i="16"/>
  <c r="L685" i="16"/>
  <c r="M685" i="16"/>
  <c r="N685" i="16"/>
  <c r="O685" i="16"/>
  <c r="D686" i="16"/>
  <c r="E686" i="16"/>
  <c r="F686" i="16"/>
  <c r="G686" i="16"/>
  <c r="H686" i="16"/>
  <c r="I686" i="16"/>
  <c r="J686" i="16"/>
  <c r="K686" i="16"/>
  <c r="L686" i="16"/>
  <c r="M686" i="16"/>
  <c r="N686" i="16"/>
  <c r="O686" i="16"/>
  <c r="D688" i="16"/>
  <c r="E688" i="16"/>
  <c r="F688" i="16"/>
  <c r="G688" i="16"/>
  <c r="H688" i="16"/>
  <c r="I688" i="16"/>
  <c r="J688" i="16"/>
  <c r="K688" i="16"/>
  <c r="L688" i="16"/>
  <c r="M688" i="16"/>
  <c r="N688" i="16"/>
  <c r="O688" i="16"/>
  <c r="D689" i="16"/>
  <c r="E689" i="16"/>
  <c r="F689" i="16"/>
  <c r="G689" i="16"/>
  <c r="H689" i="16"/>
  <c r="I689" i="16"/>
  <c r="J689" i="16"/>
  <c r="K689" i="16"/>
  <c r="L689" i="16"/>
  <c r="M689" i="16"/>
  <c r="N689" i="16"/>
  <c r="O689" i="16"/>
  <c r="D690" i="16"/>
  <c r="E690" i="16"/>
  <c r="F690" i="16"/>
  <c r="G690" i="16"/>
  <c r="H690" i="16"/>
  <c r="I690" i="16"/>
  <c r="J690" i="16"/>
  <c r="K690" i="16"/>
  <c r="L690" i="16"/>
  <c r="M690" i="16"/>
  <c r="N690" i="16"/>
  <c r="O690" i="16"/>
  <c r="D691" i="16"/>
  <c r="E691" i="16"/>
  <c r="F691" i="16"/>
  <c r="G691" i="16"/>
  <c r="H691" i="16"/>
  <c r="I691" i="16"/>
  <c r="J691" i="16"/>
  <c r="K691" i="16"/>
  <c r="L691" i="16"/>
  <c r="M691" i="16"/>
  <c r="N691" i="16"/>
  <c r="O691" i="16"/>
  <c r="D693" i="16"/>
  <c r="E693" i="16"/>
  <c r="F693" i="16"/>
  <c r="G693" i="16"/>
  <c r="H693" i="16"/>
  <c r="I693" i="16"/>
  <c r="J693" i="16"/>
  <c r="K693" i="16"/>
  <c r="L693" i="16"/>
  <c r="M693" i="16"/>
  <c r="N693" i="16"/>
  <c r="O693" i="16"/>
  <c r="D694" i="16"/>
  <c r="E694" i="16"/>
  <c r="F694" i="16"/>
  <c r="G694" i="16"/>
  <c r="H694" i="16"/>
  <c r="I694" i="16"/>
  <c r="J694" i="16"/>
  <c r="K694" i="16"/>
  <c r="L694" i="16"/>
  <c r="M694" i="16"/>
  <c r="N694" i="16"/>
  <c r="O694" i="16"/>
  <c r="D695" i="16"/>
  <c r="E695" i="16"/>
  <c r="F695" i="16"/>
  <c r="G695" i="16"/>
  <c r="H695" i="16"/>
  <c r="I695" i="16"/>
  <c r="J695" i="16"/>
  <c r="K695" i="16"/>
  <c r="L695" i="16"/>
  <c r="M695" i="16"/>
  <c r="N695" i="16"/>
  <c r="O695" i="16"/>
  <c r="D696" i="16"/>
  <c r="E696" i="16"/>
  <c r="F696" i="16"/>
  <c r="G696" i="16"/>
  <c r="H696" i="16"/>
  <c r="I696" i="16"/>
  <c r="J696" i="16"/>
  <c r="K696" i="16"/>
  <c r="L696" i="16"/>
  <c r="M696" i="16"/>
  <c r="N696" i="16"/>
  <c r="O696" i="16"/>
  <c r="D698" i="16"/>
  <c r="E698" i="16"/>
  <c r="F698" i="16"/>
  <c r="G698" i="16"/>
  <c r="H698" i="16"/>
  <c r="I698" i="16"/>
  <c r="J698" i="16"/>
  <c r="K698" i="16"/>
  <c r="L698" i="16"/>
  <c r="M698" i="16"/>
  <c r="N698" i="16"/>
  <c r="O698" i="16"/>
  <c r="D699" i="16"/>
  <c r="E699" i="16"/>
  <c r="F699" i="16"/>
  <c r="G699" i="16"/>
  <c r="H699" i="16"/>
  <c r="I699" i="16"/>
  <c r="J699" i="16"/>
  <c r="K699" i="16"/>
  <c r="L699" i="16"/>
  <c r="M699" i="16"/>
  <c r="N699" i="16"/>
  <c r="O699" i="16"/>
  <c r="D700" i="16"/>
  <c r="E700" i="16"/>
  <c r="F700" i="16"/>
  <c r="G700" i="16"/>
  <c r="H700" i="16"/>
  <c r="I700" i="16"/>
  <c r="J700" i="16"/>
  <c r="K700" i="16"/>
  <c r="L700" i="16"/>
  <c r="M700" i="16"/>
  <c r="N700" i="16"/>
  <c r="O700" i="16"/>
  <c r="D701" i="16"/>
  <c r="E701" i="16"/>
  <c r="F701" i="16"/>
  <c r="G701" i="16"/>
  <c r="H701" i="16"/>
  <c r="I701" i="16"/>
  <c r="J701" i="16"/>
  <c r="K701" i="16"/>
  <c r="L701" i="16"/>
  <c r="M701" i="16"/>
  <c r="N701" i="16"/>
  <c r="O701" i="16"/>
  <c r="D703" i="16"/>
  <c r="E703" i="16"/>
  <c r="F703" i="16"/>
  <c r="G703" i="16"/>
  <c r="H703" i="16"/>
  <c r="I703" i="16"/>
  <c r="J703" i="16"/>
  <c r="K703" i="16"/>
  <c r="L703" i="16"/>
  <c r="M703" i="16"/>
  <c r="N703" i="16"/>
  <c r="O703" i="16"/>
  <c r="D704" i="16"/>
  <c r="E704" i="16"/>
  <c r="F704" i="16"/>
  <c r="G704" i="16"/>
  <c r="H704" i="16"/>
  <c r="I704" i="16"/>
  <c r="J704" i="16"/>
  <c r="K704" i="16"/>
  <c r="L704" i="16"/>
  <c r="M704" i="16"/>
  <c r="N704" i="16"/>
  <c r="O704" i="16"/>
  <c r="D705" i="16"/>
  <c r="E705" i="16"/>
  <c r="F705" i="16"/>
  <c r="G705" i="16"/>
  <c r="H705" i="16"/>
  <c r="I705" i="16"/>
  <c r="J705" i="16"/>
  <c r="K705" i="16"/>
  <c r="L705" i="16"/>
  <c r="M705" i="16"/>
  <c r="N705" i="16"/>
  <c r="O705" i="16"/>
  <c r="D706" i="16"/>
  <c r="E706" i="16"/>
  <c r="F706" i="16"/>
  <c r="G706" i="16"/>
  <c r="H706" i="16"/>
  <c r="I706" i="16"/>
  <c r="J706" i="16"/>
  <c r="K706" i="16"/>
  <c r="L706" i="16"/>
  <c r="M706" i="16"/>
  <c r="N706" i="16"/>
  <c r="O706" i="16"/>
  <c r="D708" i="16"/>
  <c r="E708" i="16"/>
  <c r="F708" i="16"/>
  <c r="G708" i="16"/>
  <c r="H708" i="16"/>
  <c r="I708" i="16"/>
  <c r="J708" i="16"/>
  <c r="K708" i="16"/>
  <c r="L708" i="16"/>
  <c r="M708" i="16"/>
  <c r="N708" i="16"/>
  <c r="O708" i="16"/>
  <c r="D709" i="16"/>
  <c r="E709" i="16"/>
  <c r="F709" i="16"/>
  <c r="G709" i="16"/>
  <c r="H709" i="16"/>
  <c r="I709" i="16"/>
  <c r="J709" i="16"/>
  <c r="K709" i="16"/>
  <c r="L709" i="16"/>
  <c r="M709" i="16"/>
  <c r="N709" i="16"/>
  <c r="O709" i="16"/>
  <c r="D710" i="16"/>
  <c r="E710" i="16"/>
  <c r="F710" i="16"/>
  <c r="G710" i="16"/>
  <c r="H710" i="16"/>
  <c r="I710" i="16"/>
  <c r="J710" i="16"/>
  <c r="K710" i="16"/>
  <c r="L710" i="16"/>
  <c r="M710" i="16"/>
  <c r="N710" i="16"/>
  <c r="O710" i="16"/>
  <c r="D711" i="16"/>
  <c r="E711" i="16"/>
  <c r="F711" i="16"/>
  <c r="G711" i="16"/>
  <c r="H711" i="16"/>
  <c r="I711" i="16"/>
  <c r="J711" i="16"/>
  <c r="K711" i="16"/>
  <c r="L711" i="16"/>
  <c r="M711" i="16"/>
  <c r="N711" i="16"/>
  <c r="O711" i="16"/>
  <c r="D713" i="16"/>
  <c r="E713" i="16"/>
  <c r="F713" i="16"/>
  <c r="G713" i="16"/>
  <c r="H713" i="16"/>
  <c r="I713" i="16"/>
  <c r="J713" i="16"/>
  <c r="K713" i="16"/>
  <c r="L713" i="16"/>
  <c r="M713" i="16"/>
  <c r="N713" i="16"/>
  <c r="O713" i="16"/>
  <c r="D714" i="16"/>
  <c r="E714" i="16"/>
  <c r="F714" i="16"/>
  <c r="G714" i="16"/>
  <c r="H714" i="16"/>
  <c r="I714" i="16"/>
  <c r="J714" i="16"/>
  <c r="K714" i="16"/>
  <c r="L714" i="16"/>
  <c r="M714" i="16"/>
  <c r="N714" i="16"/>
  <c r="O714" i="16"/>
  <c r="D715" i="16"/>
  <c r="E715" i="16"/>
  <c r="F715" i="16"/>
  <c r="G715" i="16"/>
  <c r="H715" i="16"/>
  <c r="I715" i="16"/>
  <c r="J715" i="16"/>
  <c r="K715" i="16"/>
  <c r="L715" i="16"/>
  <c r="M715" i="16"/>
  <c r="N715" i="16"/>
  <c r="O715" i="16"/>
  <c r="D716" i="16"/>
  <c r="E716" i="16"/>
  <c r="F716" i="16"/>
  <c r="G716" i="16"/>
  <c r="H716" i="16"/>
  <c r="I716" i="16"/>
  <c r="J716" i="16"/>
  <c r="K716" i="16"/>
  <c r="L716" i="16"/>
  <c r="M716" i="16"/>
  <c r="N716" i="16"/>
  <c r="O716" i="16"/>
  <c r="D718" i="16"/>
  <c r="E718" i="16"/>
  <c r="F718" i="16"/>
  <c r="G718" i="16"/>
  <c r="H718" i="16"/>
  <c r="I718" i="16"/>
  <c r="J718" i="16"/>
  <c r="K718" i="16"/>
  <c r="L718" i="16"/>
  <c r="M718" i="16"/>
  <c r="N718" i="16"/>
  <c r="O718" i="16"/>
  <c r="D719" i="16"/>
  <c r="E719" i="16"/>
  <c r="F719" i="16"/>
  <c r="G719" i="16"/>
  <c r="H719" i="16"/>
  <c r="I719" i="16"/>
  <c r="J719" i="16"/>
  <c r="K719" i="16"/>
  <c r="L719" i="16"/>
  <c r="M719" i="16"/>
  <c r="N719" i="16"/>
  <c r="O719" i="16"/>
  <c r="D720" i="16"/>
  <c r="E720" i="16"/>
  <c r="F720" i="16"/>
  <c r="G720" i="16"/>
  <c r="H720" i="16"/>
  <c r="I720" i="16"/>
  <c r="J720" i="16"/>
  <c r="K720" i="16"/>
  <c r="L720" i="16"/>
  <c r="M720" i="16"/>
  <c r="N720" i="16"/>
  <c r="O720" i="16"/>
  <c r="D721" i="16"/>
  <c r="E721" i="16"/>
  <c r="F721" i="16"/>
  <c r="G721" i="16"/>
  <c r="H721" i="16"/>
  <c r="I721" i="16"/>
  <c r="J721" i="16"/>
  <c r="K721" i="16"/>
  <c r="L721" i="16"/>
  <c r="M721" i="16"/>
  <c r="N721" i="16"/>
  <c r="O721" i="16"/>
  <c r="D723" i="16"/>
  <c r="E723" i="16"/>
  <c r="F723" i="16"/>
  <c r="G723" i="16"/>
  <c r="H723" i="16"/>
  <c r="I723" i="16"/>
  <c r="J723" i="16"/>
  <c r="K723" i="16"/>
  <c r="L723" i="16"/>
  <c r="M723" i="16"/>
  <c r="N723" i="16"/>
  <c r="O723" i="16"/>
  <c r="D724" i="16"/>
  <c r="E724" i="16"/>
  <c r="F724" i="16"/>
  <c r="G724" i="16"/>
  <c r="H724" i="16"/>
  <c r="I724" i="16"/>
  <c r="J724" i="16"/>
  <c r="K724" i="16"/>
  <c r="L724" i="16"/>
  <c r="M724" i="16"/>
  <c r="N724" i="16"/>
  <c r="O724" i="16"/>
  <c r="D725" i="16"/>
  <c r="E725" i="16"/>
  <c r="F725" i="16"/>
  <c r="G725" i="16"/>
  <c r="H725" i="16"/>
  <c r="I725" i="16"/>
  <c r="J725" i="16"/>
  <c r="K725" i="16"/>
  <c r="L725" i="16"/>
  <c r="M725" i="16"/>
  <c r="N725" i="16"/>
  <c r="O725" i="16"/>
  <c r="D726" i="16"/>
  <c r="E726" i="16"/>
  <c r="F726" i="16"/>
  <c r="G726" i="16"/>
  <c r="H726" i="16"/>
  <c r="I726" i="16"/>
  <c r="J726" i="16"/>
  <c r="K726" i="16"/>
  <c r="L726" i="16"/>
  <c r="M726" i="16"/>
  <c r="N726" i="16"/>
  <c r="O726" i="16"/>
  <c r="D728" i="16"/>
  <c r="E728" i="16"/>
  <c r="F728" i="16"/>
  <c r="G728" i="16"/>
  <c r="H728" i="16"/>
  <c r="I728" i="16"/>
  <c r="J728" i="16"/>
  <c r="K728" i="16"/>
  <c r="L728" i="16"/>
  <c r="M728" i="16"/>
  <c r="N728" i="16"/>
  <c r="O728" i="16"/>
  <c r="D729" i="16"/>
  <c r="E729" i="16"/>
  <c r="F729" i="16"/>
  <c r="G729" i="16"/>
  <c r="H729" i="16"/>
  <c r="I729" i="16"/>
  <c r="J729" i="16"/>
  <c r="K729" i="16"/>
  <c r="L729" i="16"/>
  <c r="M729" i="16"/>
  <c r="N729" i="16"/>
  <c r="O729" i="16"/>
  <c r="D730" i="16"/>
  <c r="E730" i="16"/>
  <c r="F730" i="16"/>
  <c r="G730" i="16"/>
  <c r="H730" i="16"/>
  <c r="I730" i="16"/>
  <c r="J730" i="16"/>
  <c r="K730" i="16"/>
  <c r="L730" i="16"/>
  <c r="M730" i="16"/>
  <c r="N730" i="16"/>
  <c r="O730" i="16"/>
  <c r="D731" i="16"/>
  <c r="E731" i="16"/>
  <c r="F731" i="16"/>
  <c r="G731" i="16"/>
  <c r="H731" i="16"/>
  <c r="I731" i="16"/>
  <c r="J731" i="16"/>
  <c r="K731" i="16"/>
  <c r="L731" i="16"/>
  <c r="M731" i="16"/>
  <c r="N731" i="16"/>
  <c r="O731" i="16"/>
  <c r="D733" i="16"/>
  <c r="E733" i="16"/>
  <c r="F733" i="16"/>
  <c r="G733" i="16"/>
  <c r="H733" i="16"/>
  <c r="I733" i="16"/>
  <c r="J733" i="16"/>
  <c r="K733" i="16"/>
  <c r="L733" i="16"/>
  <c r="M733" i="16"/>
  <c r="N733" i="16"/>
  <c r="O733" i="16"/>
  <c r="D734" i="16"/>
  <c r="E734" i="16"/>
  <c r="F734" i="16"/>
  <c r="G734" i="16"/>
  <c r="H734" i="16"/>
  <c r="I734" i="16"/>
  <c r="J734" i="16"/>
  <c r="K734" i="16"/>
  <c r="L734" i="16"/>
  <c r="M734" i="16"/>
  <c r="N734" i="16"/>
  <c r="O734" i="16"/>
  <c r="D735" i="16"/>
  <c r="E735" i="16"/>
  <c r="F735" i="16"/>
  <c r="G735" i="16"/>
  <c r="H735" i="16"/>
  <c r="I735" i="16"/>
  <c r="J735" i="16"/>
  <c r="K735" i="16"/>
  <c r="L735" i="16"/>
  <c r="M735" i="16"/>
  <c r="N735" i="16"/>
  <c r="O735" i="16"/>
  <c r="D736" i="16"/>
  <c r="E736" i="16"/>
  <c r="F736" i="16"/>
  <c r="G736" i="16"/>
  <c r="H736" i="16"/>
  <c r="I736" i="16"/>
  <c r="J736" i="16"/>
  <c r="K736" i="16"/>
  <c r="L736" i="16"/>
  <c r="M736" i="16"/>
  <c r="N736" i="16"/>
  <c r="O736" i="16"/>
  <c r="D738" i="16"/>
  <c r="E738" i="16"/>
  <c r="F738" i="16"/>
  <c r="G738" i="16"/>
  <c r="H738" i="16"/>
  <c r="I738" i="16"/>
  <c r="J738" i="16"/>
  <c r="K738" i="16"/>
  <c r="L738" i="16"/>
  <c r="M738" i="16"/>
  <c r="N738" i="16"/>
  <c r="O738" i="16"/>
  <c r="D739" i="16"/>
  <c r="E739" i="16"/>
  <c r="F739" i="16"/>
  <c r="G739" i="16"/>
  <c r="H739" i="16"/>
  <c r="I739" i="16"/>
  <c r="J739" i="16"/>
  <c r="K739" i="16"/>
  <c r="L739" i="16"/>
  <c r="M739" i="16"/>
  <c r="N739" i="16"/>
  <c r="O739" i="16"/>
  <c r="D740" i="16"/>
  <c r="E740" i="16"/>
  <c r="F740" i="16"/>
  <c r="G740" i="16"/>
  <c r="H740" i="16"/>
  <c r="I740" i="16"/>
  <c r="J740" i="16"/>
  <c r="K740" i="16"/>
  <c r="L740" i="16"/>
  <c r="M740" i="16"/>
  <c r="N740" i="16"/>
  <c r="O740" i="16"/>
  <c r="D741" i="16"/>
  <c r="E741" i="16"/>
  <c r="F741" i="16"/>
  <c r="G741" i="16"/>
  <c r="H741" i="16"/>
  <c r="I741" i="16"/>
  <c r="J741" i="16"/>
  <c r="K741" i="16"/>
  <c r="L741" i="16"/>
  <c r="M741" i="16"/>
  <c r="N741" i="16"/>
  <c r="O741" i="16"/>
  <c r="D743" i="16"/>
  <c r="E743" i="16"/>
  <c r="F743" i="16"/>
  <c r="G743" i="16"/>
  <c r="H743" i="16"/>
  <c r="I743" i="16"/>
  <c r="J743" i="16"/>
  <c r="K743" i="16"/>
  <c r="L743" i="16"/>
  <c r="M743" i="16"/>
  <c r="N743" i="16"/>
  <c r="O743" i="16"/>
  <c r="D744" i="16"/>
  <c r="E744" i="16"/>
  <c r="F744" i="16"/>
  <c r="G744" i="16"/>
  <c r="H744" i="16"/>
  <c r="I744" i="16"/>
  <c r="J744" i="16"/>
  <c r="K744" i="16"/>
  <c r="L744" i="16"/>
  <c r="M744" i="16"/>
  <c r="N744" i="16"/>
  <c r="O744" i="16"/>
  <c r="D745" i="16"/>
  <c r="E745" i="16"/>
  <c r="F745" i="16"/>
  <c r="G745" i="16"/>
  <c r="H745" i="16"/>
  <c r="I745" i="16"/>
  <c r="J745" i="16"/>
  <c r="K745" i="16"/>
  <c r="L745" i="16"/>
  <c r="M745" i="16"/>
  <c r="N745" i="16"/>
  <c r="O745" i="16"/>
  <c r="D746" i="16"/>
  <c r="E746" i="16"/>
  <c r="F746" i="16"/>
  <c r="G746" i="16"/>
  <c r="H746" i="16"/>
  <c r="I746" i="16"/>
  <c r="J746" i="16"/>
  <c r="K746" i="16"/>
  <c r="L746" i="16"/>
  <c r="M746" i="16"/>
  <c r="N746" i="16"/>
  <c r="O746" i="16"/>
  <c r="D748" i="16"/>
  <c r="E748" i="16"/>
  <c r="F748" i="16"/>
  <c r="G748" i="16"/>
  <c r="H748" i="16"/>
  <c r="I748" i="16"/>
  <c r="J748" i="16"/>
  <c r="K748" i="16"/>
  <c r="L748" i="16"/>
  <c r="M748" i="16"/>
  <c r="N748" i="16"/>
  <c r="O748" i="16"/>
  <c r="D749" i="16"/>
  <c r="E749" i="16"/>
  <c r="F749" i="16"/>
  <c r="G749" i="16"/>
  <c r="H749" i="16"/>
  <c r="I749" i="16"/>
  <c r="J749" i="16"/>
  <c r="K749" i="16"/>
  <c r="L749" i="16"/>
  <c r="M749" i="16"/>
  <c r="N749" i="16"/>
  <c r="O749" i="16"/>
  <c r="D750" i="16"/>
  <c r="E750" i="16"/>
  <c r="F750" i="16"/>
  <c r="G750" i="16"/>
  <c r="H750" i="16"/>
  <c r="I750" i="16"/>
  <c r="J750" i="16"/>
  <c r="K750" i="16"/>
  <c r="L750" i="16"/>
  <c r="M750" i="16"/>
  <c r="N750" i="16"/>
  <c r="O750" i="16"/>
  <c r="D751" i="16"/>
  <c r="E751" i="16"/>
  <c r="F751" i="16"/>
  <c r="G751" i="16"/>
  <c r="H751" i="16"/>
  <c r="I751" i="16"/>
  <c r="J751" i="16"/>
  <c r="K751" i="16"/>
  <c r="L751" i="16"/>
  <c r="M751" i="16"/>
  <c r="N751" i="16"/>
  <c r="O751" i="16"/>
  <c r="D753" i="16"/>
  <c r="E753" i="16"/>
  <c r="F753" i="16"/>
  <c r="G753" i="16"/>
  <c r="H753" i="16"/>
  <c r="I753" i="16"/>
  <c r="J753" i="16"/>
  <c r="K753" i="16"/>
  <c r="L753" i="16"/>
  <c r="M753" i="16"/>
  <c r="N753" i="16"/>
  <c r="O753" i="16"/>
  <c r="D754" i="16"/>
  <c r="E754" i="16"/>
  <c r="F754" i="16"/>
  <c r="G754" i="16"/>
  <c r="H754" i="16"/>
  <c r="I754" i="16"/>
  <c r="J754" i="16"/>
  <c r="K754" i="16"/>
  <c r="L754" i="16"/>
  <c r="M754" i="16"/>
  <c r="N754" i="16"/>
  <c r="O754" i="16"/>
  <c r="D755" i="16"/>
  <c r="E755" i="16"/>
  <c r="F755" i="16"/>
  <c r="G755" i="16"/>
  <c r="H755" i="16"/>
  <c r="I755" i="16"/>
  <c r="J755" i="16"/>
  <c r="K755" i="16"/>
  <c r="L755" i="16"/>
  <c r="M755" i="16"/>
  <c r="N755" i="16"/>
  <c r="O755" i="16"/>
  <c r="D756" i="16"/>
  <c r="E756" i="16"/>
  <c r="F756" i="16"/>
  <c r="G756" i="16"/>
  <c r="H756" i="16"/>
  <c r="I756" i="16"/>
  <c r="J756" i="16"/>
  <c r="K756" i="16"/>
  <c r="L756" i="16"/>
  <c r="M756" i="16"/>
  <c r="N756" i="16"/>
  <c r="O756" i="16"/>
  <c r="D758" i="16"/>
  <c r="E758" i="16"/>
  <c r="F758" i="16"/>
  <c r="G758" i="16"/>
  <c r="H758" i="16"/>
  <c r="I758" i="16"/>
  <c r="J758" i="16"/>
  <c r="K758" i="16"/>
  <c r="L758" i="16"/>
  <c r="M758" i="16"/>
  <c r="N758" i="16"/>
  <c r="O758" i="16"/>
  <c r="D759" i="16"/>
  <c r="E759" i="16"/>
  <c r="F759" i="16"/>
  <c r="G759" i="16"/>
  <c r="H759" i="16"/>
  <c r="I759" i="16"/>
  <c r="J759" i="16"/>
  <c r="K759" i="16"/>
  <c r="L759" i="16"/>
  <c r="M759" i="16"/>
  <c r="N759" i="16"/>
  <c r="O759" i="16"/>
  <c r="D760" i="16"/>
  <c r="E760" i="16"/>
  <c r="F760" i="16"/>
  <c r="G760" i="16"/>
  <c r="H760" i="16"/>
  <c r="I760" i="16"/>
  <c r="J760" i="16"/>
  <c r="K760" i="16"/>
  <c r="L760" i="16"/>
  <c r="M760" i="16"/>
  <c r="N760" i="16"/>
  <c r="O760" i="16"/>
  <c r="D761" i="16"/>
  <c r="E761" i="16"/>
  <c r="F761" i="16"/>
  <c r="G761" i="16"/>
  <c r="H761" i="16"/>
  <c r="I761" i="16"/>
  <c r="J761" i="16"/>
  <c r="K761" i="16"/>
  <c r="L761" i="16"/>
  <c r="M761" i="16"/>
  <c r="N761" i="16"/>
  <c r="O761" i="16"/>
  <c r="D763" i="16"/>
  <c r="E763" i="16"/>
  <c r="F763" i="16"/>
  <c r="G763" i="16"/>
  <c r="H763" i="16"/>
  <c r="I763" i="16"/>
  <c r="J763" i="16"/>
  <c r="K763" i="16"/>
  <c r="L763" i="16"/>
  <c r="M763" i="16"/>
  <c r="N763" i="16"/>
  <c r="O763" i="16"/>
  <c r="D764" i="16"/>
  <c r="E764" i="16"/>
  <c r="F764" i="16"/>
  <c r="G764" i="16"/>
  <c r="H764" i="16"/>
  <c r="I764" i="16"/>
  <c r="J764" i="16"/>
  <c r="K764" i="16"/>
  <c r="L764" i="16"/>
  <c r="M764" i="16"/>
  <c r="N764" i="16"/>
  <c r="O764" i="16"/>
  <c r="D765" i="16"/>
  <c r="E765" i="16"/>
  <c r="F765" i="16"/>
  <c r="G765" i="16"/>
  <c r="H765" i="16"/>
  <c r="I765" i="16"/>
  <c r="J765" i="16"/>
  <c r="K765" i="16"/>
  <c r="L765" i="16"/>
  <c r="M765" i="16"/>
  <c r="N765" i="16"/>
  <c r="O765" i="16"/>
  <c r="D766" i="16"/>
  <c r="E766" i="16"/>
  <c r="F766" i="16"/>
  <c r="G766" i="16"/>
  <c r="H766" i="16"/>
  <c r="I766" i="16"/>
  <c r="J766" i="16"/>
  <c r="K766" i="16"/>
  <c r="L766" i="16"/>
  <c r="M766" i="16"/>
  <c r="N766" i="16"/>
  <c r="O766" i="16"/>
  <c r="D768" i="16"/>
  <c r="E768" i="16"/>
  <c r="F768" i="16"/>
  <c r="G768" i="16"/>
  <c r="H768" i="16"/>
  <c r="I768" i="16"/>
  <c r="J768" i="16"/>
  <c r="K768" i="16"/>
  <c r="L768" i="16"/>
  <c r="M768" i="16"/>
  <c r="N768" i="16"/>
  <c r="O768" i="16"/>
  <c r="D769" i="16"/>
  <c r="E769" i="16"/>
  <c r="F769" i="16"/>
  <c r="G769" i="16"/>
  <c r="H769" i="16"/>
  <c r="I769" i="16"/>
  <c r="J769" i="16"/>
  <c r="K769" i="16"/>
  <c r="L769" i="16"/>
  <c r="M769" i="16"/>
  <c r="N769" i="16"/>
  <c r="O769" i="16"/>
  <c r="D770" i="16"/>
  <c r="E770" i="16"/>
  <c r="F770" i="16"/>
  <c r="G770" i="16"/>
  <c r="H770" i="16"/>
  <c r="I770" i="16"/>
  <c r="J770" i="16"/>
  <c r="K770" i="16"/>
  <c r="L770" i="16"/>
  <c r="M770" i="16"/>
  <c r="N770" i="16"/>
  <c r="O770" i="16"/>
  <c r="D771" i="16"/>
  <c r="E771" i="16"/>
  <c r="F771" i="16"/>
  <c r="G771" i="16"/>
  <c r="H771" i="16"/>
  <c r="I771" i="16"/>
  <c r="J771" i="16"/>
  <c r="K771" i="16"/>
  <c r="L771" i="16"/>
  <c r="M771" i="16"/>
  <c r="N771" i="16"/>
  <c r="O771" i="16"/>
  <c r="D773" i="16"/>
  <c r="E773" i="16"/>
  <c r="F773" i="16"/>
  <c r="G773" i="16"/>
  <c r="H773" i="16"/>
  <c r="I773" i="16"/>
  <c r="J773" i="16"/>
  <c r="K773" i="16"/>
  <c r="L773" i="16"/>
  <c r="M773" i="16"/>
  <c r="N773" i="16"/>
  <c r="O773" i="16"/>
  <c r="D774" i="16"/>
  <c r="E774" i="16"/>
  <c r="F774" i="16"/>
  <c r="G774" i="16"/>
  <c r="H774" i="16"/>
  <c r="I774" i="16"/>
  <c r="J774" i="16"/>
  <c r="K774" i="16"/>
  <c r="L774" i="16"/>
  <c r="M774" i="16"/>
  <c r="N774" i="16"/>
  <c r="O774" i="16"/>
  <c r="D775" i="16"/>
  <c r="E775" i="16"/>
  <c r="F775" i="16"/>
  <c r="G775" i="16"/>
  <c r="H775" i="16"/>
  <c r="I775" i="16"/>
  <c r="J775" i="16"/>
  <c r="K775" i="16"/>
  <c r="L775" i="16"/>
  <c r="M775" i="16"/>
  <c r="N775" i="16"/>
  <c r="O775" i="16"/>
  <c r="D776" i="16"/>
  <c r="E776" i="16"/>
  <c r="F776" i="16"/>
  <c r="G776" i="16"/>
  <c r="H776" i="16"/>
  <c r="I776" i="16"/>
  <c r="J776" i="16"/>
  <c r="K776" i="16"/>
  <c r="L776" i="16"/>
  <c r="M776" i="16"/>
  <c r="N776" i="16"/>
  <c r="O776" i="16"/>
  <c r="D778" i="16"/>
  <c r="E778" i="16"/>
  <c r="F778" i="16"/>
  <c r="G778" i="16"/>
  <c r="H778" i="16"/>
  <c r="I778" i="16"/>
  <c r="J778" i="16"/>
  <c r="K778" i="16"/>
  <c r="L778" i="16"/>
  <c r="M778" i="16"/>
  <c r="N778" i="16"/>
  <c r="O778" i="16"/>
  <c r="D779" i="16"/>
  <c r="E779" i="16"/>
  <c r="F779" i="16"/>
  <c r="G779" i="16"/>
  <c r="H779" i="16"/>
  <c r="I779" i="16"/>
  <c r="J779" i="16"/>
  <c r="K779" i="16"/>
  <c r="L779" i="16"/>
  <c r="M779" i="16"/>
  <c r="N779" i="16"/>
  <c r="O779" i="16"/>
  <c r="D780" i="16"/>
  <c r="E780" i="16"/>
  <c r="F780" i="16"/>
  <c r="G780" i="16"/>
  <c r="H780" i="16"/>
  <c r="I780" i="16"/>
  <c r="J780" i="16"/>
  <c r="K780" i="16"/>
  <c r="L780" i="16"/>
  <c r="M780" i="16"/>
  <c r="N780" i="16"/>
  <c r="O780" i="16"/>
  <c r="D781" i="16"/>
  <c r="E781" i="16"/>
  <c r="F781" i="16"/>
  <c r="G781" i="16"/>
  <c r="H781" i="16"/>
  <c r="I781" i="16"/>
  <c r="J781" i="16"/>
  <c r="K781" i="16"/>
  <c r="L781" i="16"/>
  <c r="M781" i="16"/>
  <c r="N781" i="16"/>
  <c r="O781" i="16"/>
  <c r="D783" i="16"/>
  <c r="E783" i="16"/>
  <c r="F783" i="16"/>
  <c r="G783" i="16"/>
  <c r="H783" i="16"/>
  <c r="I783" i="16"/>
  <c r="J783" i="16"/>
  <c r="K783" i="16"/>
  <c r="L783" i="16"/>
  <c r="M783" i="16"/>
  <c r="N783" i="16"/>
  <c r="O783" i="16"/>
  <c r="D784" i="16"/>
  <c r="E784" i="16"/>
  <c r="F784" i="16"/>
  <c r="G784" i="16"/>
  <c r="H784" i="16"/>
  <c r="I784" i="16"/>
  <c r="J784" i="16"/>
  <c r="K784" i="16"/>
  <c r="L784" i="16"/>
  <c r="M784" i="16"/>
  <c r="N784" i="16"/>
  <c r="O784" i="16"/>
  <c r="D785" i="16"/>
  <c r="E785" i="16"/>
  <c r="F785" i="16"/>
  <c r="G785" i="16"/>
  <c r="H785" i="16"/>
  <c r="I785" i="16"/>
  <c r="J785" i="16"/>
  <c r="K785" i="16"/>
  <c r="L785" i="16"/>
  <c r="M785" i="16"/>
  <c r="N785" i="16"/>
  <c r="O785" i="16"/>
  <c r="D786" i="16"/>
  <c r="E786" i="16"/>
  <c r="F786" i="16"/>
  <c r="G786" i="16"/>
  <c r="H786" i="16"/>
  <c r="I786" i="16"/>
  <c r="J786" i="16"/>
  <c r="K786" i="16"/>
  <c r="L786" i="16"/>
  <c r="M786" i="16"/>
  <c r="N786" i="16"/>
  <c r="O786" i="16"/>
  <c r="D788" i="16"/>
  <c r="E788" i="16"/>
  <c r="F788" i="16"/>
  <c r="G788" i="16"/>
  <c r="H788" i="16"/>
  <c r="I788" i="16"/>
  <c r="J788" i="16"/>
  <c r="K788" i="16"/>
  <c r="L788" i="16"/>
  <c r="M788" i="16"/>
  <c r="N788" i="16"/>
  <c r="O788" i="16"/>
  <c r="D789" i="16"/>
  <c r="E789" i="16"/>
  <c r="F789" i="16"/>
  <c r="G789" i="16"/>
  <c r="H789" i="16"/>
  <c r="I789" i="16"/>
  <c r="J789" i="16"/>
  <c r="K789" i="16"/>
  <c r="L789" i="16"/>
  <c r="M789" i="16"/>
  <c r="N789" i="16"/>
  <c r="O789" i="16"/>
  <c r="D790" i="16"/>
  <c r="E790" i="16"/>
  <c r="F790" i="16"/>
  <c r="G790" i="16"/>
  <c r="H790" i="16"/>
  <c r="I790" i="16"/>
  <c r="J790" i="16"/>
  <c r="K790" i="16"/>
  <c r="L790" i="16"/>
  <c r="M790" i="16"/>
  <c r="N790" i="16"/>
  <c r="O790" i="16"/>
  <c r="D791" i="16"/>
  <c r="E791" i="16"/>
  <c r="F791" i="16"/>
  <c r="G791" i="16"/>
  <c r="H791" i="16"/>
  <c r="I791" i="16"/>
  <c r="J791" i="16"/>
  <c r="K791" i="16"/>
  <c r="L791" i="16"/>
  <c r="M791" i="16"/>
  <c r="N791" i="16"/>
  <c r="O791" i="16"/>
  <c r="D793" i="16"/>
  <c r="E793" i="16"/>
  <c r="F793" i="16"/>
  <c r="G793" i="16"/>
  <c r="H793" i="16"/>
  <c r="I793" i="16"/>
  <c r="J793" i="16"/>
  <c r="K793" i="16"/>
  <c r="L793" i="16"/>
  <c r="M793" i="16"/>
  <c r="N793" i="16"/>
  <c r="O793" i="16"/>
  <c r="D794" i="16"/>
  <c r="E794" i="16"/>
  <c r="F794" i="16"/>
  <c r="G794" i="16"/>
  <c r="H794" i="16"/>
  <c r="I794" i="16"/>
  <c r="J794" i="16"/>
  <c r="K794" i="16"/>
  <c r="L794" i="16"/>
  <c r="M794" i="16"/>
  <c r="N794" i="16"/>
  <c r="O794" i="16"/>
  <c r="D795" i="16"/>
  <c r="E795" i="16"/>
  <c r="F795" i="16"/>
  <c r="G795" i="16"/>
  <c r="H795" i="16"/>
  <c r="I795" i="16"/>
  <c r="J795" i="16"/>
  <c r="K795" i="16"/>
  <c r="L795" i="16"/>
  <c r="M795" i="16"/>
  <c r="N795" i="16"/>
  <c r="O795" i="16"/>
  <c r="D796" i="16"/>
  <c r="E796" i="16"/>
  <c r="F796" i="16"/>
  <c r="G796" i="16"/>
  <c r="H796" i="16"/>
  <c r="I796" i="16"/>
  <c r="J796" i="16"/>
  <c r="K796" i="16"/>
  <c r="L796" i="16"/>
  <c r="M796" i="16"/>
  <c r="N796" i="16"/>
  <c r="O796" i="16"/>
  <c r="D798" i="16"/>
  <c r="E798" i="16"/>
  <c r="F798" i="16"/>
  <c r="G798" i="16"/>
  <c r="H798" i="16"/>
  <c r="I798" i="16"/>
  <c r="J798" i="16"/>
  <c r="K798" i="16"/>
  <c r="L798" i="16"/>
  <c r="M798" i="16"/>
  <c r="N798" i="16"/>
  <c r="O798" i="16"/>
  <c r="D799" i="16"/>
  <c r="E799" i="16"/>
  <c r="F799" i="16"/>
  <c r="G799" i="16"/>
  <c r="H799" i="16"/>
  <c r="I799" i="16"/>
  <c r="J799" i="16"/>
  <c r="K799" i="16"/>
  <c r="L799" i="16"/>
  <c r="M799" i="16"/>
  <c r="N799" i="16"/>
  <c r="O799" i="16"/>
  <c r="D800" i="16"/>
  <c r="E800" i="16"/>
  <c r="F800" i="16"/>
  <c r="G800" i="16"/>
  <c r="H800" i="16"/>
  <c r="I800" i="16"/>
  <c r="J800" i="16"/>
  <c r="K800" i="16"/>
  <c r="L800" i="16"/>
  <c r="M800" i="16"/>
  <c r="N800" i="16"/>
  <c r="O800" i="16"/>
  <c r="D801" i="16"/>
  <c r="E801" i="16"/>
  <c r="F801" i="16"/>
  <c r="G801" i="16"/>
  <c r="H801" i="16"/>
  <c r="I801" i="16"/>
  <c r="J801" i="16"/>
  <c r="K801" i="16"/>
  <c r="L801" i="16"/>
  <c r="M801" i="16"/>
  <c r="N801" i="16"/>
  <c r="O801" i="16"/>
  <c r="D803" i="16"/>
  <c r="E803" i="16"/>
  <c r="F803" i="16"/>
  <c r="G803" i="16"/>
  <c r="H803" i="16"/>
  <c r="I803" i="16"/>
  <c r="J803" i="16"/>
  <c r="K803" i="16"/>
  <c r="L803" i="16"/>
  <c r="M803" i="16"/>
  <c r="N803" i="16"/>
  <c r="O803" i="16"/>
  <c r="D804" i="16"/>
  <c r="E804" i="16"/>
  <c r="F804" i="16"/>
  <c r="G804" i="16"/>
  <c r="H804" i="16"/>
  <c r="I804" i="16"/>
  <c r="J804" i="16"/>
  <c r="K804" i="16"/>
  <c r="L804" i="16"/>
  <c r="M804" i="16"/>
  <c r="N804" i="16"/>
  <c r="O804" i="16"/>
  <c r="D805" i="16"/>
  <c r="E805" i="16"/>
  <c r="F805" i="16"/>
  <c r="G805" i="16"/>
  <c r="H805" i="16"/>
  <c r="I805" i="16"/>
  <c r="J805" i="16"/>
  <c r="K805" i="16"/>
  <c r="L805" i="16"/>
  <c r="M805" i="16"/>
  <c r="N805" i="16"/>
  <c r="O805" i="16"/>
  <c r="D806" i="16"/>
  <c r="E806" i="16"/>
  <c r="F806" i="16"/>
  <c r="G806" i="16"/>
  <c r="H806" i="16"/>
  <c r="I806" i="16"/>
  <c r="J806" i="16"/>
  <c r="K806" i="16"/>
  <c r="L806" i="16"/>
  <c r="M806" i="16"/>
  <c r="N806" i="16"/>
  <c r="O806" i="16"/>
  <c r="D808" i="16"/>
  <c r="E808" i="16"/>
  <c r="F808" i="16"/>
  <c r="G808" i="16"/>
  <c r="H808" i="16"/>
  <c r="I808" i="16"/>
  <c r="J808" i="16"/>
  <c r="K808" i="16"/>
  <c r="L808" i="16"/>
  <c r="M808" i="16"/>
  <c r="N808" i="16"/>
  <c r="O808" i="16"/>
  <c r="D809" i="16"/>
  <c r="E809" i="16"/>
  <c r="F809" i="16"/>
  <c r="G809" i="16"/>
  <c r="H809" i="16"/>
  <c r="I809" i="16"/>
  <c r="J809" i="16"/>
  <c r="K809" i="16"/>
  <c r="L809" i="16"/>
  <c r="M809" i="16"/>
  <c r="N809" i="16"/>
  <c r="O809" i="16"/>
  <c r="D810" i="16"/>
  <c r="E810" i="16"/>
  <c r="F810" i="16"/>
  <c r="G810" i="16"/>
  <c r="H810" i="16"/>
  <c r="I810" i="16"/>
  <c r="J810" i="16"/>
  <c r="K810" i="16"/>
  <c r="L810" i="16"/>
  <c r="M810" i="16"/>
  <c r="N810" i="16"/>
  <c r="O810" i="16"/>
  <c r="D811" i="16"/>
  <c r="E811" i="16"/>
  <c r="F811" i="16"/>
  <c r="G811" i="16"/>
  <c r="H811" i="16"/>
  <c r="I811" i="16"/>
  <c r="J811" i="16"/>
  <c r="K811" i="16"/>
  <c r="L811" i="16"/>
  <c r="M811" i="16"/>
  <c r="N811" i="16"/>
  <c r="O811" i="16"/>
  <c r="D813" i="16"/>
  <c r="E813" i="16"/>
  <c r="F813" i="16"/>
  <c r="G813" i="16"/>
  <c r="H813" i="16"/>
  <c r="I813" i="16"/>
  <c r="J813" i="16"/>
  <c r="K813" i="16"/>
  <c r="L813" i="16"/>
  <c r="M813" i="16"/>
  <c r="N813" i="16"/>
  <c r="O813" i="16"/>
  <c r="D814" i="16"/>
  <c r="E814" i="16"/>
  <c r="F814" i="16"/>
  <c r="G814" i="16"/>
  <c r="H814" i="16"/>
  <c r="I814" i="16"/>
  <c r="J814" i="16"/>
  <c r="K814" i="16"/>
  <c r="L814" i="16"/>
  <c r="M814" i="16"/>
  <c r="N814" i="16"/>
  <c r="O814" i="16"/>
  <c r="D815" i="16"/>
  <c r="E815" i="16"/>
  <c r="F815" i="16"/>
  <c r="G815" i="16"/>
  <c r="H815" i="16"/>
  <c r="I815" i="16"/>
  <c r="J815" i="16"/>
  <c r="K815" i="16"/>
  <c r="L815" i="16"/>
  <c r="M815" i="16"/>
  <c r="N815" i="16"/>
  <c r="O815" i="16"/>
  <c r="D816" i="16"/>
  <c r="E816" i="16"/>
  <c r="F816" i="16"/>
  <c r="G816" i="16"/>
  <c r="H816" i="16"/>
  <c r="I816" i="16"/>
  <c r="J816" i="16"/>
  <c r="K816" i="16"/>
  <c r="L816" i="16"/>
  <c r="M816" i="16"/>
  <c r="N816" i="16"/>
  <c r="O816" i="16"/>
  <c r="D818" i="16"/>
  <c r="E818" i="16"/>
  <c r="F818" i="16"/>
  <c r="G818" i="16"/>
  <c r="H818" i="16"/>
  <c r="I818" i="16"/>
  <c r="J818" i="16"/>
  <c r="K818" i="16"/>
  <c r="L818" i="16"/>
  <c r="M818" i="16"/>
  <c r="N818" i="16"/>
  <c r="O818" i="16"/>
  <c r="D819" i="16"/>
  <c r="E819" i="16"/>
  <c r="F819" i="16"/>
  <c r="G819" i="16"/>
  <c r="H819" i="16"/>
  <c r="I819" i="16"/>
  <c r="J819" i="16"/>
  <c r="K819" i="16"/>
  <c r="L819" i="16"/>
  <c r="M819" i="16"/>
  <c r="N819" i="16"/>
  <c r="O819" i="16"/>
  <c r="D820" i="16"/>
  <c r="E820" i="16"/>
  <c r="F820" i="16"/>
  <c r="G820" i="16"/>
  <c r="H820" i="16"/>
  <c r="I820" i="16"/>
  <c r="J820" i="16"/>
  <c r="K820" i="16"/>
  <c r="L820" i="16"/>
  <c r="M820" i="16"/>
  <c r="N820" i="16"/>
  <c r="O820" i="16"/>
  <c r="D821" i="16"/>
  <c r="E821" i="16"/>
  <c r="F821" i="16"/>
  <c r="G821" i="16"/>
  <c r="H821" i="16"/>
  <c r="I821" i="16"/>
  <c r="J821" i="16"/>
  <c r="K821" i="16"/>
  <c r="L821" i="16"/>
  <c r="M821" i="16"/>
  <c r="N821" i="16"/>
  <c r="O821" i="16"/>
  <c r="D823" i="16"/>
  <c r="E823" i="16"/>
  <c r="F823" i="16"/>
  <c r="G823" i="16"/>
  <c r="H823" i="16"/>
  <c r="I823" i="16"/>
  <c r="J823" i="16"/>
  <c r="K823" i="16"/>
  <c r="L823" i="16"/>
  <c r="M823" i="16"/>
  <c r="N823" i="16"/>
  <c r="O823" i="16"/>
  <c r="D824" i="16"/>
  <c r="E824" i="16"/>
  <c r="F824" i="16"/>
  <c r="G824" i="16"/>
  <c r="H824" i="16"/>
  <c r="I824" i="16"/>
  <c r="J824" i="16"/>
  <c r="K824" i="16"/>
  <c r="L824" i="16"/>
  <c r="M824" i="16"/>
  <c r="N824" i="16"/>
  <c r="O824" i="16"/>
  <c r="D825" i="16"/>
  <c r="E825" i="16"/>
  <c r="F825" i="16"/>
  <c r="G825" i="16"/>
  <c r="H825" i="16"/>
  <c r="I825" i="16"/>
  <c r="J825" i="16"/>
  <c r="K825" i="16"/>
  <c r="L825" i="16"/>
  <c r="M825" i="16"/>
  <c r="N825" i="16"/>
  <c r="O825" i="16"/>
  <c r="D826" i="16"/>
  <c r="E826" i="16"/>
  <c r="F826" i="16"/>
  <c r="G826" i="16"/>
  <c r="H826" i="16"/>
  <c r="I826" i="16"/>
  <c r="J826" i="16"/>
  <c r="K826" i="16"/>
  <c r="L826" i="16"/>
  <c r="M826" i="16"/>
  <c r="N826" i="16"/>
  <c r="O826" i="16"/>
  <c r="D828" i="16"/>
  <c r="E828" i="16"/>
  <c r="F828" i="16"/>
  <c r="G828" i="16"/>
  <c r="H828" i="16"/>
  <c r="I828" i="16"/>
  <c r="J828" i="16"/>
  <c r="K828" i="16"/>
  <c r="L828" i="16"/>
  <c r="M828" i="16"/>
  <c r="N828" i="16"/>
  <c r="O828" i="16"/>
  <c r="D829" i="16"/>
  <c r="E829" i="16"/>
  <c r="F829" i="16"/>
  <c r="G829" i="16"/>
  <c r="H829" i="16"/>
  <c r="I829" i="16"/>
  <c r="J829" i="16"/>
  <c r="K829" i="16"/>
  <c r="L829" i="16"/>
  <c r="M829" i="16"/>
  <c r="N829" i="16"/>
  <c r="O829" i="16"/>
  <c r="D830" i="16"/>
  <c r="E830" i="16"/>
  <c r="F830" i="16"/>
  <c r="G830" i="16"/>
  <c r="H830" i="16"/>
  <c r="I830" i="16"/>
  <c r="J830" i="16"/>
  <c r="K830" i="16"/>
  <c r="L830" i="16"/>
  <c r="M830" i="16"/>
  <c r="N830" i="16"/>
  <c r="O830" i="16"/>
  <c r="D831" i="16"/>
  <c r="E831" i="16"/>
  <c r="F831" i="16"/>
  <c r="G831" i="16"/>
  <c r="H831" i="16"/>
  <c r="I831" i="16"/>
  <c r="J831" i="16"/>
  <c r="K831" i="16"/>
  <c r="L831" i="16"/>
  <c r="M831" i="16"/>
  <c r="N831" i="16"/>
  <c r="O831" i="16"/>
  <c r="D833" i="16"/>
  <c r="E833" i="16"/>
  <c r="F833" i="16"/>
  <c r="G833" i="16"/>
  <c r="H833" i="16"/>
  <c r="I833" i="16"/>
  <c r="J833" i="16"/>
  <c r="K833" i="16"/>
  <c r="L833" i="16"/>
  <c r="M833" i="16"/>
  <c r="N833" i="16"/>
  <c r="O833" i="16"/>
  <c r="D834" i="16"/>
  <c r="E834" i="16"/>
  <c r="F834" i="16"/>
  <c r="G834" i="16"/>
  <c r="H834" i="16"/>
  <c r="I834" i="16"/>
  <c r="J834" i="16"/>
  <c r="K834" i="16"/>
  <c r="L834" i="16"/>
  <c r="M834" i="16"/>
  <c r="N834" i="16"/>
  <c r="O834" i="16"/>
  <c r="D835" i="16"/>
  <c r="E835" i="16"/>
  <c r="F835" i="16"/>
  <c r="G835" i="16"/>
  <c r="H835" i="16"/>
  <c r="I835" i="16"/>
  <c r="J835" i="16"/>
  <c r="K835" i="16"/>
  <c r="L835" i="16"/>
  <c r="M835" i="16"/>
  <c r="N835" i="16"/>
  <c r="O835" i="16"/>
  <c r="D836" i="16"/>
  <c r="E836" i="16"/>
  <c r="F836" i="16"/>
  <c r="G836" i="16"/>
  <c r="H836" i="16"/>
  <c r="I836" i="16"/>
  <c r="J836" i="16"/>
  <c r="K836" i="16"/>
  <c r="L836" i="16"/>
  <c r="M836" i="16"/>
  <c r="N836" i="16"/>
  <c r="O836" i="16"/>
  <c r="D838" i="16"/>
  <c r="E838" i="16"/>
  <c r="F838" i="16"/>
  <c r="G838" i="16"/>
  <c r="H838" i="16"/>
  <c r="I838" i="16"/>
  <c r="J838" i="16"/>
  <c r="K838" i="16"/>
  <c r="L838" i="16"/>
  <c r="M838" i="16"/>
  <c r="N838" i="16"/>
  <c r="O838" i="16"/>
  <c r="D839" i="16"/>
  <c r="E839" i="16"/>
  <c r="F839" i="16"/>
  <c r="G839" i="16"/>
  <c r="H839" i="16"/>
  <c r="I839" i="16"/>
  <c r="J839" i="16"/>
  <c r="K839" i="16"/>
  <c r="L839" i="16"/>
  <c r="M839" i="16"/>
  <c r="N839" i="16"/>
  <c r="O839" i="16"/>
  <c r="D840" i="16"/>
  <c r="E840" i="16"/>
  <c r="F840" i="16"/>
  <c r="G840" i="16"/>
  <c r="H840" i="16"/>
  <c r="I840" i="16"/>
  <c r="J840" i="16"/>
  <c r="K840" i="16"/>
  <c r="L840" i="16"/>
  <c r="M840" i="16"/>
  <c r="N840" i="16"/>
  <c r="O840" i="16"/>
  <c r="D841" i="16"/>
  <c r="E841" i="16"/>
  <c r="F841" i="16"/>
  <c r="G841" i="16"/>
  <c r="H841" i="16"/>
  <c r="I841" i="16"/>
  <c r="J841" i="16"/>
  <c r="K841" i="16"/>
  <c r="L841" i="16"/>
  <c r="M841" i="16"/>
  <c r="N841" i="16"/>
  <c r="O841" i="16"/>
  <c r="D843" i="16"/>
  <c r="E843" i="16"/>
  <c r="F843" i="16"/>
  <c r="G843" i="16"/>
  <c r="H843" i="16"/>
  <c r="I843" i="16"/>
  <c r="J843" i="16"/>
  <c r="K843" i="16"/>
  <c r="L843" i="16"/>
  <c r="M843" i="16"/>
  <c r="N843" i="16"/>
  <c r="O843" i="16"/>
  <c r="D844" i="16"/>
  <c r="E844" i="16"/>
  <c r="F844" i="16"/>
  <c r="G844" i="16"/>
  <c r="H844" i="16"/>
  <c r="I844" i="16"/>
  <c r="J844" i="16"/>
  <c r="K844" i="16"/>
  <c r="L844" i="16"/>
  <c r="M844" i="16"/>
  <c r="N844" i="16"/>
  <c r="O844" i="16"/>
  <c r="D845" i="16"/>
  <c r="E845" i="16"/>
  <c r="F845" i="16"/>
  <c r="G845" i="16"/>
  <c r="H845" i="16"/>
  <c r="I845" i="16"/>
  <c r="J845" i="16"/>
  <c r="K845" i="16"/>
  <c r="L845" i="16"/>
  <c r="M845" i="16"/>
  <c r="N845" i="16"/>
  <c r="O845" i="16"/>
  <c r="D846" i="16"/>
  <c r="E846" i="16"/>
  <c r="F846" i="16"/>
  <c r="G846" i="16"/>
  <c r="H846" i="16"/>
  <c r="I846" i="16"/>
  <c r="J846" i="16"/>
  <c r="K846" i="16"/>
  <c r="L846" i="16"/>
  <c r="M846" i="16"/>
  <c r="N846" i="16"/>
  <c r="O846" i="16"/>
  <c r="D848" i="16"/>
  <c r="E848" i="16"/>
  <c r="F848" i="16"/>
  <c r="G848" i="16"/>
  <c r="H848" i="16"/>
  <c r="I848" i="16"/>
  <c r="J848" i="16"/>
  <c r="K848" i="16"/>
  <c r="L848" i="16"/>
  <c r="M848" i="16"/>
  <c r="N848" i="16"/>
  <c r="O848" i="16"/>
  <c r="D849" i="16"/>
  <c r="E849" i="16"/>
  <c r="F849" i="16"/>
  <c r="G849" i="16"/>
  <c r="H849" i="16"/>
  <c r="I849" i="16"/>
  <c r="J849" i="16"/>
  <c r="K849" i="16"/>
  <c r="L849" i="16"/>
  <c r="M849" i="16"/>
  <c r="N849" i="16"/>
  <c r="O849" i="16"/>
  <c r="D850" i="16"/>
  <c r="E850" i="16"/>
  <c r="F850" i="16"/>
  <c r="G850" i="16"/>
  <c r="H850" i="16"/>
  <c r="I850" i="16"/>
  <c r="J850" i="16"/>
  <c r="K850" i="16"/>
  <c r="L850" i="16"/>
  <c r="M850" i="16"/>
  <c r="N850" i="16"/>
  <c r="O850" i="16"/>
  <c r="D851" i="16"/>
  <c r="E851" i="16"/>
  <c r="F851" i="16"/>
  <c r="G851" i="16"/>
  <c r="H851" i="16"/>
  <c r="I851" i="16"/>
  <c r="J851" i="16"/>
  <c r="K851" i="16"/>
  <c r="L851" i="16"/>
  <c r="M851" i="16"/>
  <c r="N851" i="16"/>
  <c r="O851" i="16"/>
  <c r="D348" i="16"/>
  <c r="E348" i="16"/>
  <c r="F348" i="16"/>
  <c r="G348" i="16"/>
  <c r="H348" i="16"/>
  <c r="I348" i="16"/>
  <c r="J348" i="16"/>
  <c r="K348" i="16"/>
  <c r="L348" i="16"/>
  <c r="M348" i="16"/>
  <c r="N348" i="16"/>
  <c r="O348" i="16"/>
  <c r="D349" i="16"/>
  <c r="E349" i="16"/>
  <c r="F349" i="16"/>
  <c r="G349" i="16"/>
  <c r="H349" i="16"/>
  <c r="I349" i="16"/>
  <c r="J349" i="16"/>
  <c r="K349" i="16"/>
  <c r="L349" i="16"/>
  <c r="M349" i="16"/>
  <c r="N349" i="16"/>
  <c r="O349" i="16"/>
  <c r="D350" i="16"/>
  <c r="E350" i="16"/>
  <c r="F350" i="16"/>
  <c r="G350" i="16"/>
  <c r="H350" i="16"/>
  <c r="I350" i="16"/>
  <c r="J350" i="16"/>
  <c r="K350" i="16"/>
  <c r="L350" i="16"/>
  <c r="M350" i="16"/>
  <c r="N350" i="16"/>
  <c r="O350" i="16"/>
  <c r="D351" i="16"/>
  <c r="E351" i="16"/>
  <c r="F351" i="16"/>
  <c r="G351" i="16"/>
  <c r="H351" i="16"/>
  <c r="I351" i="16"/>
  <c r="J351" i="16"/>
  <c r="K351" i="16"/>
  <c r="L351" i="16"/>
  <c r="M351" i="16"/>
  <c r="N351" i="16"/>
  <c r="O351" i="16"/>
  <c r="D353" i="16"/>
  <c r="E353" i="16"/>
  <c r="F353" i="16"/>
  <c r="G353" i="16"/>
  <c r="H353" i="16"/>
  <c r="I353" i="16"/>
  <c r="J353" i="16"/>
  <c r="K353" i="16"/>
  <c r="L353" i="16"/>
  <c r="M353" i="16"/>
  <c r="N353" i="16"/>
  <c r="O353" i="16"/>
  <c r="D354" i="16"/>
  <c r="E354" i="16"/>
  <c r="F354" i="16"/>
  <c r="G354" i="16"/>
  <c r="H354" i="16"/>
  <c r="I354" i="16"/>
  <c r="J354" i="16"/>
  <c r="K354" i="16"/>
  <c r="L354" i="16"/>
  <c r="M354" i="16"/>
  <c r="N354" i="16"/>
  <c r="O354" i="16"/>
  <c r="D355" i="16"/>
  <c r="E355" i="16"/>
  <c r="F355" i="16"/>
  <c r="G355" i="16"/>
  <c r="H355" i="16"/>
  <c r="I355" i="16"/>
  <c r="J355" i="16"/>
  <c r="K355" i="16"/>
  <c r="L355" i="16"/>
  <c r="M355" i="16"/>
  <c r="N355" i="16"/>
  <c r="O355" i="16"/>
  <c r="D356" i="16"/>
  <c r="E356" i="16"/>
  <c r="F356" i="16"/>
  <c r="G356" i="16"/>
  <c r="H356" i="16"/>
  <c r="I356" i="16"/>
  <c r="J356" i="16"/>
  <c r="K356" i="16"/>
  <c r="L356" i="16"/>
  <c r="M356" i="16"/>
  <c r="N356" i="16"/>
  <c r="O356" i="16"/>
  <c r="D343" i="16"/>
  <c r="E343" i="16"/>
  <c r="F343" i="16"/>
  <c r="G343" i="16"/>
  <c r="H343" i="16"/>
  <c r="I343" i="16"/>
  <c r="J343" i="16"/>
  <c r="K343" i="16"/>
  <c r="L343" i="16"/>
  <c r="M343" i="16"/>
  <c r="N343" i="16"/>
  <c r="O343" i="16"/>
  <c r="D344" i="16"/>
  <c r="E344" i="16"/>
  <c r="F344" i="16"/>
  <c r="G344" i="16"/>
  <c r="H344" i="16"/>
  <c r="I344" i="16"/>
  <c r="J344" i="16"/>
  <c r="K344" i="16"/>
  <c r="L344" i="16"/>
  <c r="M344" i="16"/>
  <c r="N344" i="16"/>
  <c r="O344" i="16"/>
  <c r="D345" i="16"/>
  <c r="E345" i="16"/>
  <c r="F345" i="16"/>
  <c r="G345" i="16"/>
  <c r="H345" i="16"/>
  <c r="I345" i="16"/>
  <c r="J345" i="16"/>
  <c r="K345" i="16"/>
  <c r="L345" i="16"/>
  <c r="M345" i="16"/>
  <c r="N345" i="16"/>
  <c r="O345" i="16"/>
  <c r="D346" i="16"/>
  <c r="E346" i="16"/>
  <c r="F346" i="16"/>
  <c r="G346" i="16"/>
  <c r="H346" i="16"/>
  <c r="I346" i="16"/>
  <c r="J346" i="16"/>
  <c r="K346" i="16"/>
  <c r="L346" i="16"/>
  <c r="M346" i="16"/>
  <c r="N346" i="16"/>
  <c r="O346" i="16"/>
  <c r="D338" i="16"/>
  <c r="E338" i="16"/>
  <c r="F338" i="16"/>
  <c r="G338" i="16"/>
  <c r="H338" i="16"/>
  <c r="I338" i="16"/>
  <c r="J338" i="16"/>
  <c r="K338" i="16"/>
  <c r="L338" i="16"/>
  <c r="M338" i="16"/>
  <c r="N338" i="16"/>
  <c r="O338" i="16"/>
  <c r="D339" i="16"/>
  <c r="E339" i="16"/>
  <c r="F339" i="16"/>
  <c r="G339" i="16"/>
  <c r="H339" i="16"/>
  <c r="I339" i="16"/>
  <c r="J339" i="16"/>
  <c r="K339" i="16"/>
  <c r="L339" i="16"/>
  <c r="M339" i="16"/>
  <c r="N339" i="16"/>
  <c r="O339" i="16"/>
  <c r="D340" i="16"/>
  <c r="E340" i="16"/>
  <c r="F340" i="16"/>
  <c r="G340" i="16"/>
  <c r="H340" i="16"/>
  <c r="I340" i="16"/>
  <c r="J340" i="16"/>
  <c r="K340" i="16"/>
  <c r="L340" i="16"/>
  <c r="M340" i="16"/>
  <c r="N340" i="16"/>
  <c r="O340" i="16"/>
  <c r="D341" i="16"/>
  <c r="E341" i="16"/>
  <c r="F341" i="16"/>
  <c r="G341" i="16"/>
  <c r="H341" i="16"/>
  <c r="I341" i="16"/>
  <c r="J341" i="16"/>
  <c r="K341" i="16"/>
  <c r="L341" i="16"/>
  <c r="M341" i="16"/>
  <c r="N341" i="16"/>
  <c r="O341" i="16"/>
  <c r="D333" i="16"/>
  <c r="E333" i="16"/>
  <c r="F333" i="16"/>
  <c r="G333" i="16"/>
  <c r="H333" i="16"/>
  <c r="I333" i="16"/>
  <c r="J333" i="16"/>
  <c r="K333" i="16"/>
  <c r="L333" i="16"/>
  <c r="M333" i="16"/>
  <c r="N333" i="16"/>
  <c r="O333" i="16"/>
  <c r="D334" i="16"/>
  <c r="E334" i="16"/>
  <c r="F334" i="16"/>
  <c r="G334" i="16"/>
  <c r="H334" i="16"/>
  <c r="I334" i="16"/>
  <c r="J334" i="16"/>
  <c r="K334" i="16"/>
  <c r="L334" i="16"/>
  <c r="M334" i="16"/>
  <c r="N334" i="16"/>
  <c r="O334" i="16"/>
  <c r="D335" i="16"/>
  <c r="E335" i="16"/>
  <c r="F335" i="16"/>
  <c r="G335" i="16"/>
  <c r="H335" i="16"/>
  <c r="I335" i="16"/>
  <c r="J335" i="16"/>
  <c r="K335" i="16"/>
  <c r="L335" i="16"/>
  <c r="M335" i="16"/>
  <c r="N335" i="16"/>
  <c r="O335" i="16"/>
  <c r="D336" i="16"/>
  <c r="E336" i="16"/>
  <c r="F336" i="16"/>
  <c r="G336" i="16"/>
  <c r="H336" i="16"/>
  <c r="I336" i="16"/>
  <c r="J336" i="16"/>
  <c r="K336" i="16"/>
  <c r="L336" i="16"/>
  <c r="M336" i="16"/>
  <c r="N336" i="16"/>
  <c r="O336" i="16"/>
  <c r="D328" i="16"/>
  <c r="E328" i="16"/>
  <c r="F328" i="16"/>
  <c r="G328" i="16"/>
  <c r="H328" i="16"/>
  <c r="I328" i="16"/>
  <c r="J328" i="16"/>
  <c r="K328" i="16"/>
  <c r="L328" i="16"/>
  <c r="M328" i="16"/>
  <c r="N328" i="16"/>
  <c r="O328" i="16"/>
  <c r="D329" i="16"/>
  <c r="E329" i="16"/>
  <c r="F329" i="16"/>
  <c r="G329" i="16"/>
  <c r="H329" i="16"/>
  <c r="I329" i="16"/>
  <c r="J329" i="16"/>
  <c r="K329" i="16"/>
  <c r="L329" i="16"/>
  <c r="M329" i="16"/>
  <c r="N329" i="16"/>
  <c r="O329" i="16"/>
  <c r="D330" i="16"/>
  <c r="E330" i="16"/>
  <c r="F330" i="16"/>
  <c r="G330" i="16"/>
  <c r="H330" i="16"/>
  <c r="I330" i="16"/>
  <c r="J330" i="16"/>
  <c r="K330" i="16"/>
  <c r="L330" i="16"/>
  <c r="M330" i="16"/>
  <c r="N330" i="16"/>
  <c r="O330" i="16"/>
  <c r="D331" i="16"/>
  <c r="E331" i="16"/>
  <c r="F331" i="16"/>
  <c r="G331" i="16"/>
  <c r="H331" i="16"/>
  <c r="I331" i="16"/>
  <c r="J331" i="16"/>
  <c r="K331" i="16"/>
  <c r="L331" i="16"/>
  <c r="M331" i="16"/>
  <c r="N331" i="16"/>
  <c r="O331" i="16"/>
  <c r="D323" i="16"/>
  <c r="E323" i="16"/>
  <c r="F323" i="16"/>
  <c r="G323" i="16"/>
  <c r="H323" i="16"/>
  <c r="I323" i="16"/>
  <c r="J323" i="16"/>
  <c r="K323" i="16"/>
  <c r="L323" i="16"/>
  <c r="M323" i="16"/>
  <c r="N323" i="16"/>
  <c r="O323" i="16"/>
  <c r="D324" i="16"/>
  <c r="E324" i="16"/>
  <c r="F324" i="16"/>
  <c r="G324" i="16"/>
  <c r="H324" i="16"/>
  <c r="I324" i="16"/>
  <c r="J324" i="16"/>
  <c r="K324" i="16"/>
  <c r="L324" i="16"/>
  <c r="M324" i="16"/>
  <c r="N324" i="16"/>
  <c r="O324" i="16"/>
  <c r="D325" i="16"/>
  <c r="E325" i="16"/>
  <c r="F325" i="16"/>
  <c r="G325" i="16"/>
  <c r="H325" i="16"/>
  <c r="I325" i="16"/>
  <c r="J325" i="16"/>
  <c r="K325" i="16"/>
  <c r="L325" i="16"/>
  <c r="M325" i="16"/>
  <c r="N325" i="16"/>
  <c r="O325" i="16"/>
  <c r="D326" i="16"/>
  <c r="E326" i="16"/>
  <c r="F326" i="16"/>
  <c r="G326" i="16"/>
  <c r="H326" i="16"/>
  <c r="I326" i="16"/>
  <c r="J326" i="16"/>
  <c r="K326" i="16"/>
  <c r="L326" i="16"/>
  <c r="M326" i="16"/>
  <c r="N326" i="16"/>
  <c r="O326" i="16"/>
  <c r="D318" i="16"/>
  <c r="E318" i="16"/>
  <c r="F318" i="16"/>
  <c r="G318" i="16"/>
  <c r="H318" i="16"/>
  <c r="I318" i="16"/>
  <c r="J318" i="16"/>
  <c r="K318" i="16"/>
  <c r="L318" i="16"/>
  <c r="M318" i="16"/>
  <c r="N318" i="16"/>
  <c r="O318" i="16"/>
  <c r="D319" i="16"/>
  <c r="E319" i="16"/>
  <c r="F319" i="16"/>
  <c r="G319" i="16"/>
  <c r="H319" i="16"/>
  <c r="I319" i="16"/>
  <c r="J319" i="16"/>
  <c r="K319" i="16"/>
  <c r="L319" i="16"/>
  <c r="M319" i="16"/>
  <c r="N319" i="16"/>
  <c r="O319" i="16"/>
  <c r="D320" i="16"/>
  <c r="E320" i="16"/>
  <c r="F320" i="16"/>
  <c r="G320" i="16"/>
  <c r="H320" i="16"/>
  <c r="I320" i="16"/>
  <c r="J320" i="16"/>
  <c r="K320" i="16"/>
  <c r="L320" i="16"/>
  <c r="M320" i="16"/>
  <c r="N320" i="16"/>
  <c r="O320" i="16"/>
  <c r="D321" i="16"/>
  <c r="E321" i="16"/>
  <c r="F321" i="16"/>
  <c r="G321" i="16"/>
  <c r="H321" i="16"/>
  <c r="I321" i="16"/>
  <c r="J321" i="16"/>
  <c r="K321" i="16"/>
  <c r="L321" i="16"/>
  <c r="M321" i="16"/>
  <c r="N321" i="16"/>
  <c r="O321" i="16"/>
  <c r="D313" i="16"/>
  <c r="E313" i="16"/>
  <c r="F313" i="16"/>
  <c r="G313" i="16"/>
  <c r="H313" i="16"/>
  <c r="I313" i="16"/>
  <c r="J313" i="16"/>
  <c r="K313" i="16"/>
  <c r="L313" i="16"/>
  <c r="M313" i="16"/>
  <c r="N313" i="16"/>
  <c r="O313" i="16"/>
  <c r="D314" i="16"/>
  <c r="E314" i="16"/>
  <c r="F314" i="16"/>
  <c r="G314" i="16"/>
  <c r="H314" i="16"/>
  <c r="I314" i="16"/>
  <c r="J314" i="16"/>
  <c r="K314" i="16"/>
  <c r="L314" i="16"/>
  <c r="M314" i="16"/>
  <c r="N314" i="16"/>
  <c r="O314" i="16"/>
  <c r="D315" i="16"/>
  <c r="E315" i="16"/>
  <c r="F315" i="16"/>
  <c r="G315" i="16"/>
  <c r="H315" i="16"/>
  <c r="I315" i="16"/>
  <c r="J315" i="16"/>
  <c r="K315" i="16"/>
  <c r="L315" i="16"/>
  <c r="M315" i="16"/>
  <c r="N315" i="16"/>
  <c r="O315" i="16"/>
  <c r="D316" i="16"/>
  <c r="E316" i="16"/>
  <c r="F316" i="16"/>
  <c r="G316" i="16"/>
  <c r="H316" i="16"/>
  <c r="I316" i="16"/>
  <c r="J316" i="16"/>
  <c r="K316" i="16"/>
  <c r="L316" i="16"/>
  <c r="M316" i="16"/>
  <c r="N316" i="16"/>
  <c r="O316" i="16"/>
  <c r="D308" i="16"/>
  <c r="E308" i="16"/>
  <c r="F308" i="16"/>
  <c r="G308" i="16"/>
  <c r="H308" i="16"/>
  <c r="I308" i="16"/>
  <c r="J308" i="16"/>
  <c r="K308" i="16"/>
  <c r="L308" i="16"/>
  <c r="M308" i="16"/>
  <c r="N308" i="16"/>
  <c r="O308" i="16"/>
  <c r="D309" i="16"/>
  <c r="E309" i="16"/>
  <c r="F309" i="16"/>
  <c r="G309" i="16"/>
  <c r="H309" i="16"/>
  <c r="I309" i="16"/>
  <c r="J309" i="16"/>
  <c r="K309" i="16"/>
  <c r="L309" i="16"/>
  <c r="M309" i="16"/>
  <c r="N309" i="16"/>
  <c r="O309" i="16"/>
  <c r="D310" i="16"/>
  <c r="E310" i="16"/>
  <c r="F310" i="16"/>
  <c r="G310" i="16"/>
  <c r="H310" i="16"/>
  <c r="I310" i="16"/>
  <c r="J310" i="16"/>
  <c r="K310" i="16"/>
  <c r="L310" i="16"/>
  <c r="M310" i="16"/>
  <c r="N310" i="16"/>
  <c r="O310" i="16"/>
  <c r="D311" i="16"/>
  <c r="E311" i="16"/>
  <c r="F311" i="16"/>
  <c r="G311" i="16"/>
  <c r="H311" i="16"/>
  <c r="I311" i="16"/>
  <c r="J311" i="16"/>
  <c r="K311" i="16"/>
  <c r="L311" i="16"/>
  <c r="M311" i="16"/>
  <c r="N311" i="16"/>
  <c r="O311" i="16"/>
  <c r="D303" i="16"/>
  <c r="E303" i="16"/>
  <c r="F303" i="16"/>
  <c r="G303" i="16"/>
  <c r="H303" i="16"/>
  <c r="I303" i="16"/>
  <c r="J303" i="16"/>
  <c r="K303" i="16"/>
  <c r="L303" i="16"/>
  <c r="M303" i="16"/>
  <c r="N303" i="16"/>
  <c r="O303" i="16"/>
  <c r="D304" i="16"/>
  <c r="E304" i="16"/>
  <c r="F304" i="16"/>
  <c r="G304" i="16"/>
  <c r="H304" i="16"/>
  <c r="I304" i="16"/>
  <c r="J304" i="16"/>
  <c r="K304" i="16"/>
  <c r="L304" i="16"/>
  <c r="M304" i="16"/>
  <c r="N304" i="16"/>
  <c r="O304" i="16"/>
  <c r="D305" i="16"/>
  <c r="E305" i="16"/>
  <c r="F305" i="16"/>
  <c r="G305" i="16"/>
  <c r="H305" i="16"/>
  <c r="I305" i="16"/>
  <c r="J305" i="16"/>
  <c r="K305" i="16"/>
  <c r="L305" i="16"/>
  <c r="M305" i="16"/>
  <c r="N305" i="16"/>
  <c r="O305" i="16"/>
  <c r="D306" i="16"/>
  <c r="E306" i="16"/>
  <c r="F306" i="16"/>
  <c r="G306" i="16"/>
  <c r="H306" i="16"/>
  <c r="I306" i="16"/>
  <c r="J306" i="16"/>
  <c r="K306" i="16"/>
  <c r="L306" i="16"/>
  <c r="M306" i="16"/>
  <c r="N306" i="16"/>
  <c r="O306" i="16"/>
  <c r="D298" i="16"/>
  <c r="E298" i="16"/>
  <c r="F298" i="16"/>
  <c r="G298" i="16"/>
  <c r="H298" i="16"/>
  <c r="I298" i="16"/>
  <c r="J298" i="16"/>
  <c r="K298" i="16"/>
  <c r="L298" i="16"/>
  <c r="M298" i="16"/>
  <c r="N298" i="16"/>
  <c r="O298" i="16"/>
  <c r="D299" i="16"/>
  <c r="E299" i="16"/>
  <c r="F299" i="16"/>
  <c r="G299" i="16"/>
  <c r="H299" i="16"/>
  <c r="I299" i="16"/>
  <c r="J299" i="16"/>
  <c r="K299" i="16"/>
  <c r="L299" i="16"/>
  <c r="M299" i="16"/>
  <c r="N299" i="16"/>
  <c r="O299" i="16"/>
  <c r="D300" i="16"/>
  <c r="E300" i="16"/>
  <c r="F300" i="16"/>
  <c r="G300" i="16"/>
  <c r="H300" i="16"/>
  <c r="I300" i="16"/>
  <c r="J300" i="16"/>
  <c r="K300" i="16"/>
  <c r="L300" i="16"/>
  <c r="M300" i="16"/>
  <c r="N300" i="16"/>
  <c r="O300" i="16"/>
  <c r="D301" i="16"/>
  <c r="E301" i="16"/>
  <c r="F301" i="16"/>
  <c r="G301" i="16"/>
  <c r="H301" i="16"/>
  <c r="I301" i="16"/>
  <c r="J301" i="16"/>
  <c r="K301" i="16"/>
  <c r="L301" i="16"/>
  <c r="M301" i="16"/>
  <c r="N301" i="16"/>
  <c r="O301" i="16"/>
  <c r="D293" i="16"/>
  <c r="E293" i="16"/>
  <c r="F293" i="16"/>
  <c r="G293" i="16"/>
  <c r="H293" i="16"/>
  <c r="I293" i="16"/>
  <c r="J293" i="16"/>
  <c r="K293" i="16"/>
  <c r="L293" i="16"/>
  <c r="M293" i="16"/>
  <c r="N293" i="16"/>
  <c r="O293" i="16"/>
  <c r="D294" i="16"/>
  <c r="E294" i="16"/>
  <c r="F294" i="16"/>
  <c r="G294" i="16"/>
  <c r="H294" i="16"/>
  <c r="I294" i="16"/>
  <c r="J294" i="16"/>
  <c r="K294" i="16"/>
  <c r="L294" i="16"/>
  <c r="M294" i="16"/>
  <c r="N294" i="16"/>
  <c r="O294" i="16"/>
  <c r="D295" i="16"/>
  <c r="E295" i="16"/>
  <c r="F295" i="16"/>
  <c r="G295" i="16"/>
  <c r="H295" i="16"/>
  <c r="I295" i="16"/>
  <c r="J295" i="16"/>
  <c r="K295" i="16"/>
  <c r="L295" i="16"/>
  <c r="M295" i="16"/>
  <c r="N295" i="16"/>
  <c r="O295" i="16"/>
  <c r="D296" i="16"/>
  <c r="E296" i="16"/>
  <c r="F296" i="16"/>
  <c r="G296" i="16"/>
  <c r="H296" i="16"/>
  <c r="I296" i="16"/>
  <c r="J296" i="16"/>
  <c r="K296" i="16"/>
  <c r="L296" i="16"/>
  <c r="M296" i="16"/>
  <c r="N296" i="16"/>
  <c r="O296" i="16"/>
  <c r="D288" i="16"/>
  <c r="E288" i="16"/>
  <c r="F288" i="16"/>
  <c r="G288" i="16"/>
  <c r="H288" i="16"/>
  <c r="I288" i="16"/>
  <c r="J288" i="16"/>
  <c r="K288" i="16"/>
  <c r="L288" i="16"/>
  <c r="M288" i="16"/>
  <c r="N288" i="16"/>
  <c r="O288" i="16"/>
  <c r="D289" i="16"/>
  <c r="E289" i="16"/>
  <c r="F289" i="16"/>
  <c r="G289" i="16"/>
  <c r="H289" i="16"/>
  <c r="I289" i="16"/>
  <c r="J289" i="16"/>
  <c r="K289" i="16"/>
  <c r="L289" i="16"/>
  <c r="M289" i="16"/>
  <c r="N289" i="16"/>
  <c r="O289" i="16"/>
  <c r="D290" i="16"/>
  <c r="E290" i="16"/>
  <c r="F290" i="16"/>
  <c r="G290" i="16"/>
  <c r="H290" i="16"/>
  <c r="I290" i="16"/>
  <c r="J290" i="16"/>
  <c r="K290" i="16"/>
  <c r="L290" i="16"/>
  <c r="M290" i="16"/>
  <c r="N290" i="16"/>
  <c r="O290" i="16"/>
  <c r="D291" i="16"/>
  <c r="E291" i="16"/>
  <c r="F291" i="16"/>
  <c r="G291" i="16"/>
  <c r="H291" i="16"/>
  <c r="I291" i="16"/>
  <c r="J291" i="16"/>
  <c r="K291" i="16"/>
  <c r="L291" i="16"/>
  <c r="M291" i="16"/>
  <c r="N291" i="16"/>
  <c r="O291" i="16"/>
  <c r="D283" i="16"/>
  <c r="E283" i="16"/>
  <c r="F283" i="16"/>
  <c r="G283" i="16"/>
  <c r="H283" i="16"/>
  <c r="I283" i="16"/>
  <c r="J283" i="16"/>
  <c r="K283" i="16"/>
  <c r="L283" i="16"/>
  <c r="M283" i="16"/>
  <c r="N283" i="16"/>
  <c r="O283" i="16"/>
  <c r="D284" i="16"/>
  <c r="E284" i="16"/>
  <c r="F284" i="16"/>
  <c r="G284" i="16"/>
  <c r="H284" i="16"/>
  <c r="I284" i="16"/>
  <c r="J284" i="16"/>
  <c r="K284" i="16"/>
  <c r="L284" i="16"/>
  <c r="M284" i="16"/>
  <c r="N284" i="16"/>
  <c r="O284" i="16"/>
  <c r="D285" i="16"/>
  <c r="E285" i="16"/>
  <c r="F285" i="16"/>
  <c r="G285" i="16"/>
  <c r="H285" i="16"/>
  <c r="I285" i="16"/>
  <c r="J285" i="16"/>
  <c r="K285" i="16"/>
  <c r="L285" i="16"/>
  <c r="M285" i="16"/>
  <c r="N285" i="16"/>
  <c r="O285" i="16"/>
  <c r="D286" i="16"/>
  <c r="E286" i="16"/>
  <c r="F286" i="16"/>
  <c r="G286" i="16"/>
  <c r="H286" i="16"/>
  <c r="I286" i="16"/>
  <c r="J286" i="16"/>
  <c r="K286" i="16"/>
  <c r="L286" i="16"/>
  <c r="M286" i="16"/>
  <c r="N286" i="16"/>
  <c r="O286" i="16"/>
  <c r="D278" i="16"/>
  <c r="E278" i="16"/>
  <c r="F278" i="16"/>
  <c r="G278" i="16"/>
  <c r="H278" i="16"/>
  <c r="I278" i="16"/>
  <c r="J278" i="16"/>
  <c r="K278" i="16"/>
  <c r="L278" i="16"/>
  <c r="M278" i="16"/>
  <c r="N278" i="16"/>
  <c r="O278" i="16"/>
  <c r="D279" i="16"/>
  <c r="E279" i="16"/>
  <c r="F279" i="16"/>
  <c r="G279" i="16"/>
  <c r="H279" i="16"/>
  <c r="I279" i="16"/>
  <c r="J279" i="16"/>
  <c r="K279" i="16"/>
  <c r="L279" i="16"/>
  <c r="M279" i="16"/>
  <c r="N279" i="16"/>
  <c r="O279" i="16"/>
  <c r="D280" i="16"/>
  <c r="E280" i="16"/>
  <c r="F280" i="16"/>
  <c r="G280" i="16"/>
  <c r="H280" i="16"/>
  <c r="I280" i="16"/>
  <c r="J280" i="16"/>
  <c r="K280" i="16"/>
  <c r="L280" i="16"/>
  <c r="M280" i="16"/>
  <c r="N280" i="16"/>
  <c r="O280" i="16"/>
  <c r="D281" i="16"/>
  <c r="E281" i="16"/>
  <c r="F281" i="16"/>
  <c r="G281" i="16"/>
  <c r="H281" i="16"/>
  <c r="I281" i="16"/>
  <c r="J281" i="16"/>
  <c r="K281" i="16"/>
  <c r="L281" i="16"/>
  <c r="M281" i="16"/>
  <c r="N281" i="16"/>
  <c r="O281" i="16"/>
  <c r="D273" i="16"/>
  <c r="E273" i="16"/>
  <c r="F273" i="16"/>
  <c r="G273" i="16"/>
  <c r="H273" i="16"/>
  <c r="I273" i="16"/>
  <c r="J273" i="16"/>
  <c r="K273" i="16"/>
  <c r="L273" i="16"/>
  <c r="M273" i="16"/>
  <c r="N273" i="16"/>
  <c r="O273" i="16"/>
  <c r="D274" i="16"/>
  <c r="E274" i="16"/>
  <c r="F274" i="16"/>
  <c r="G274" i="16"/>
  <c r="H274" i="16"/>
  <c r="I274" i="16"/>
  <c r="J274" i="16"/>
  <c r="K274" i="16"/>
  <c r="L274" i="16"/>
  <c r="M274" i="16"/>
  <c r="N274" i="16"/>
  <c r="O274" i="16"/>
  <c r="D275" i="16"/>
  <c r="E275" i="16"/>
  <c r="F275" i="16"/>
  <c r="G275" i="16"/>
  <c r="H275" i="16"/>
  <c r="I275" i="16"/>
  <c r="J275" i="16"/>
  <c r="K275" i="16"/>
  <c r="L275" i="16"/>
  <c r="M275" i="16"/>
  <c r="N275" i="16"/>
  <c r="O275" i="16"/>
  <c r="D276" i="16"/>
  <c r="E276" i="16"/>
  <c r="F276" i="16"/>
  <c r="G276" i="16"/>
  <c r="H276" i="16"/>
  <c r="I276" i="16"/>
  <c r="J276" i="16"/>
  <c r="K276" i="16"/>
  <c r="L276" i="16"/>
  <c r="M276" i="16"/>
  <c r="N276" i="16"/>
  <c r="O276" i="16"/>
  <c r="D268" i="16"/>
  <c r="E268" i="16"/>
  <c r="F268" i="16"/>
  <c r="G268" i="16"/>
  <c r="H268" i="16"/>
  <c r="I268" i="16"/>
  <c r="J268" i="16"/>
  <c r="K268" i="16"/>
  <c r="L268" i="16"/>
  <c r="M268" i="16"/>
  <c r="N268" i="16"/>
  <c r="O268" i="16"/>
  <c r="D269" i="16"/>
  <c r="E269" i="16"/>
  <c r="F269" i="16"/>
  <c r="G269" i="16"/>
  <c r="H269" i="16"/>
  <c r="I269" i="16"/>
  <c r="J269" i="16"/>
  <c r="K269" i="16"/>
  <c r="L269" i="16"/>
  <c r="M269" i="16"/>
  <c r="N269" i="16"/>
  <c r="O269" i="16"/>
  <c r="D270" i="16"/>
  <c r="E270" i="16"/>
  <c r="F270" i="16"/>
  <c r="G270" i="16"/>
  <c r="H270" i="16"/>
  <c r="I270" i="16"/>
  <c r="J270" i="16"/>
  <c r="K270" i="16"/>
  <c r="L270" i="16"/>
  <c r="M270" i="16"/>
  <c r="N270" i="16"/>
  <c r="O270" i="16"/>
  <c r="D271" i="16"/>
  <c r="E271" i="16"/>
  <c r="F271" i="16"/>
  <c r="G271" i="16"/>
  <c r="H271" i="16"/>
  <c r="I271" i="16"/>
  <c r="J271" i="16"/>
  <c r="K271" i="16"/>
  <c r="L271" i="16"/>
  <c r="M271" i="16"/>
  <c r="N271" i="16"/>
  <c r="O271" i="16"/>
  <c r="D263" i="16"/>
  <c r="E263" i="16"/>
  <c r="F263" i="16"/>
  <c r="G263" i="16"/>
  <c r="H263" i="16"/>
  <c r="I263" i="16"/>
  <c r="J263" i="16"/>
  <c r="K263" i="16"/>
  <c r="L263" i="16"/>
  <c r="M263" i="16"/>
  <c r="N263" i="16"/>
  <c r="O263" i="16"/>
  <c r="D264" i="16"/>
  <c r="E264" i="16"/>
  <c r="F264" i="16"/>
  <c r="G264" i="16"/>
  <c r="H264" i="16"/>
  <c r="I264" i="16"/>
  <c r="J264" i="16"/>
  <c r="K264" i="16"/>
  <c r="L264" i="16"/>
  <c r="M264" i="16"/>
  <c r="N264" i="16"/>
  <c r="O264" i="16"/>
  <c r="D265" i="16"/>
  <c r="E265" i="16"/>
  <c r="F265" i="16"/>
  <c r="G265" i="16"/>
  <c r="H265" i="16"/>
  <c r="I265" i="16"/>
  <c r="J265" i="16"/>
  <c r="K265" i="16"/>
  <c r="L265" i="16"/>
  <c r="M265" i="16"/>
  <c r="N265" i="16"/>
  <c r="O265" i="16"/>
  <c r="D266" i="16"/>
  <c r="E266" i="16"/>
  <c r="F266" i="16"/>
  <c r="G266" i="16"/>
  <c r="H266" i="16"/>
  <c r="I266" i="16"/>
  <c r="J266" i="16"/>
  <c r="K266" i="16"/>
  <c r="L266" i="16"/>
  <c r="M266" i="16"/>
  <c r="N266" i="16"/>
  <c r="O266" i="16"/>
  <c r="D258" i="16"/>
  <c r="E258" i="16"/>
  <c r="F258" i="16"/>
  <c r="G258" i="16"/>
  <c r="H258" i="16"/>
  <c r="I258" i="16"/>
  <c r="J258" i="16"/>
  <c r="K258" i="16"/>
  <c r="L258" i="16"/>
  <c r="M258" i="16"/>
  <c r="N258" i="16"/>
  <c r="O258" i="16"/>
  <c r="D259" i="16"/>
  <c r="E259" i="16"/>
  <c r="F259" i="16"/>
  <c r="G259" i="16"/>
  <c r="H259" i="16"/>
  <c r="I259" i="16"/>
  <c r="J259" i="16"/>
  <c r="K259" i="16"/>
  <c r="L259" i="16"/>
  <c r="M259" i="16"/>
  <c r="N259" i="16"/>
  <c r="O259" i="16"/>
  <c r="D260" i="16"/>
  <c r="E260" i="16"/>
  <c r="F260" i="16"/>
  <c r="G260" i="16"/>
  <c r="H260" i="16"/>
  <c r="I260" i="16"/>
  <c r="J260" i="16"/>
  <c r="K260" i="16"/>
  <c r="L260" i="16"/>
  <c r="M260" i="16"/>
  <c r="N260" i="16"/>
  <c r="O260" i="16"/>
  <c r="D261" i="16"/>
  <c r="E261" i="16"/>
  <c r="F261" i="16"/>
  <c r="G261" i="16"/>
  <c r="H261" i="16"/>
  <c r="I261" i="16"/>
  <c r="J261" i="16"/>
  <c r="K261" i="16"/>
  <c r="L261" i="16"/>
  <c r="M261" i="16"/>
  <c r="N261" i="16"/>
  <c r="O261" i="16"/>
  <c r="D253" i="16"/>
  <c r="E253" i="16"/>
  <c r="F253" i="16"/>
  <c r="G253" i="16"/>
  <c r="H253" i="16"/>
  <c r="I253" i="16"/>
  <c r="J253" i="16"/>
  <c r="K253" i="16"/>
  <c r="L253" i="16"/>
  <c r="M253" i="16"/>
  <c r="N253" i="16"/>
  <c r="O253" i="16"/>
  <c r="D254" i="16"/>
  <c r="E254" i="16"/>
  <c r="F254" i="16"/>
  <c r="G254" i="16"/>
  <c r="H254" i="16"/>
  <c r="I254" i="16"/>
  <c r="J254" i="16"/>
  <c r="K254" i="16"/>
  <c r="L254" i="16"/>
  <c r="M254" i="16"/>
  <c r="N254" i="16"/>
  <c r="O254" i="16"/>
  <c r="D255" i="16"/>
  <c r="E255" i="16"/>
  <c r="F255" i="16"/>
  <c r="G255" i="16"/>
  <c r="H255" i="16"/>
  <c r="I255" i="16"/>
  <c r="J255" i="16"/>
  <c r="K255" i="16"/>
  <c r="L255" i="16"/>
  <c r="M255" i="16"/>
  <c r="N255" i="16"/>
  <c r="O255" i="16"/>
  <c r="D256" i="16"/>
  <c r="E256" i="16"/>
  <c r="F256" i="16"/>
  <c r="G256" i="16"/>
  <c r="H256" i="16"/>
  <c r="I256" i="16"/>
  <c r="J256" i="16"/>
  <c r="K256" i="16"/>
  <c r="L256" i="16"/>
  <c r="M256" i="16"/>
  <c r="N256" i="16"/>
  <c r="O256" i="16"/>
  <c r="D248" i="16"/>
  <c r="E248" i="16"/>
  <c r="F248" i="16"/>
  <c r="G248" i="16"/>
  <c r="H248" i="16"/>
  <c r="I248" i="16"/>
  <c r="J248" i="16"/>
  <c r="K248" i="16"/>
  <c r="L248" i="16"/>
  <c r="M248" i="16"/>
  <c r="N248" i="16"/>
  <c r="O248" i="16"/>
  <c r="D249" i="16"/>
  <c r="E249" i="16"/>
  <c r="F249" i="16"/>
  <c r="G249" i="16"/>
  <c r="H249" i="16"/>
  <c r="I249" i="16"/>
  <c r="J249" i="16"/>
  <c r="K249" i="16"/>
  <c r="L249" i="16"/>
  <c r="M249" i="16"/>
  <c r="N249" i="16"/>
  <c r="O249" i="16"/>
  <c r="D250" i="16"/>
  <c r="E250" i="16"/>
  <c r="F250" i="16"/>
  <c r="G250" i="16"/>
  <c r="H250" i="16"/>
  <c r="I250" i="16"/>
  <c r="J250" i="16"/>
  <c r="K250" i="16"/>
  <c r="L250" i="16"/>
  <c r="M250" i="16"/>
  <c r="N250" i="16"/>
  <c r="O250" i="16"/>
  <c r="D251" i="16"/>
  <c r="E251" i="16"/>
  <c r="F251" i="16"/>
  <c r="G251" i="16"/>
  <c r="H251" i="16"/>
  <c r="I251" i="16"/>
  <c r="J251" i="16"/>
  <c r="K251" i="16"/>
  <c r="L251" i="16"/>
  <c r="M251" i="16"/>
  <c r="N251" i="16"/>
  <c r="O251" i="16"/>
  <c r="D243" i="16"/>
  <c r="E243" i="16"/>
  <c r="F243" i="16"/>
  <c r="G243" i="16"/>
  <c r="H243" i="16"/>
  <c r="I243" i="16"/>
  <c r="J243" i="16"/>
  <c r="K243" i="16"/>
  <c r="L243" i="16"/>
  <c r="M243" i="16"/>
  <c r="N243" i="16"/>
  <c r="O243" i="16"/>
  <c r="D244" i="16"/>
  <c r="E244" i="16"/>
  <c r="F244" i="16"/>
  <c r="G244" i="16"/>
  <c r="H244" i="16"/>
  <c r="I244" i="16"/>
  <c r="J244" i="16"/>
  <c r="K244" i="16"/>
  <c r="L244" i="16"/>
  <c r="M244" i="16"/>
  <c r="N244" i="16"/>
  <c r="O244" i="16"/>
  <c r="D245" i="16"/>
  <c r="E245" i="16"/>
  <c r="F245" i="16"/>
  <c r="G245" i="16"/>
  <c r="H245" i="16"/>
  <c r="I245" i="16"/>
  <c r="J245" i="16"/>
  <c r="K245" i="16"/>
  <c r="L245" i="16"/>
  <c r="M245" i="16"/>
  <c r="N245" i="16"/>
  <c r="O245" i="16"/>
  <c r="D246" i="16"/>
  <c r="E246" i="16"/>
  <c r="F246" i="16"/>
  <c r="G246" i="16"/>
  <c r="H246" i="16"/>
  <c r="I246" i="16"/>
  <c r="J246" i="16"/>
  <c r="K246" i="16"/>
  <c r="L246" i="16"/>
  <c r="M246" i="16"/>
  <c r="N246" i="16"/>
  <c r="O246" i="16"/>
  <c r="D238" i="16"/>
  <c r="E238" i="16"/>
  <c r="F238" i="16"/>
  <c r="G238" i="16"/>
  <c r="H238" i="16"/>
  <c r="I238" i="16"/>
  <c r="J238" i="16"/>
  <c r="K238" i="16"/>
  <c r="L238" i="16"/>
  <c r="M238" i="16"/>
  <c r="N238" i="16"/>
  <c r="O238" i="16"/>
  <c r="D239" i="16"/>
  <c r="E239" i="16"/>
  <c r="F239" i="16"/>
  <c r="G239" i="16"/>
  <c r="H239" i="16"/>
  <c r="I239" i="16"/>
  <c r="J239" i="16"/>
  <c r="K239" i="16"/>
  <c r="L239" i="16"/>
  <c r="M239" i="16"/>
  <c r="N239" i="16"/>
  <c r="O239" i="16"/>
  <c r="D240" i="16"/>
  <c r="E240" i="16"/>
  <c r="F240" i="16"/>
  <c r="G240" i="16"/>
  <c r="H240" i="16"/>
  <c r="I240" i="16"/>
  <c r="J240" i="16"/>
  <c r="K240" i="16"/>
  <c r="L240" i="16"/>
  <c r="M240" i="16"/>
  <c r="N240" i="16"/>
  <c r="O240" i="16"/>
  <c r="D241" i="16"/>
  <c r="E241" i="16"/>
  <c r="F241" i="16"/>
  <c r="G241" i="16"/>
  <c r="H241" i="16"/>
  <c r="I241" i="16"/>
  <c r="J241" i="16"/>
  <c r="K241" i="16"/>
  <c r="L241" i="16"/>
  <c r="M241" i="16"/>
  <c r="N241" i="16"/>
  <c r="O241" i="16"/>
  <c r="D233" i="16"/>
  <c r="E233" i="16"/>
  <c r="F233" i="16"/>
  <c r="G233" i="16"/>
  <c r="H233" i="16"/>
  <c r="I233" i="16"/>
  <c r="J233" i="16"/>
  <c r="K233" i="16"/>
  <c r="L233" i="16"/>
  <c r="M233" i="16"/>
  <c r="N233" i="16"/>
  <c r="O233" i="16"/>
  <c r="D234" i="16"/>
  <c r="E234" i="16"/>
  <c r="F234" i="16"/>
  <c r="G234" i="16"/>
  <c r="H234" i="16"/>
  <c r="I234" i="16"/>
  <c r="J234" i="16"/>
  <c r="K234" i="16"/>
  <c r="L234" i="16"/>
  <c r="M234" i="16"/>
  <c r="N234" i="16"/>
  <c r="O234" i="16"/>
  <c r="D235" i="16"/>
  <c r="E235" i="16"/>
  <c r="F235" i="16"/>
  <c r="G235" i="16"/>
  <c r="H235" i="16"/>
  <c r="I235" i="16"/>
  <c r="J235" i="16"/>
  <c r="K235" i="16"/>
  <c r="L235" i="16"/>
  <c r="M235" i="16"/>
  <c r="N235" i="16"/>
  <c r="O235" i="16"/>
  <c r="D236" i="16"/>
  <c r="E236" i="16"/>
  <c r="F236" i="16"/>
  <c r="G236" i="16"/>
  <c r="H236" i="16"/>
  <c r="I236" i="16"/>
  <c r="J236" i="16"/>
  <c r="K236" i="16"/>
  <c r="L236" i="16"/>
  <c r="M236" i="16"/>
  <c r="N236" i="16"/>
  <c r="O236" i="16"/>
  <c r="D228" i="16"/>
  <c r="E228" i="16"/>
  <c r="F228" i="16"/>
  <c r="G228" i="16"/>
  <c r="H228" i="16"/>
  <c r="I228" i="16"/>
  <c r="J228" i="16"/>
  <c r="K228" i="16"/>
  <c r="L228" i="16"/>
  <c r="M228" i="16"/>
  <c r="N228" i="16"/>
  <c r="O228" i="16"/>
  <c r="D229" i="16"/>
  <c r="E229" i="16"/>
  <c r="F229" i="16"/>
  <c r="G229" i="16"/>
  <c r="H229" i="16"/>
  <c r="I229" i="16"/>
  <c r="J229" i="16"/>
  <c r="K229" i="16"/>
  <c r="L229" i="16"/>
  <c r="M229" i="16"/>
  <c r="N229" i="16"/>
  <c r="O229" i="16"/>
  <c r="D230" i="16"/>
  <c r="E230" i="16"/>
  <c r="F230" i="16"/>
  <c r="G230" i="16"/>
  <c r="H230" i="16"/>
  <c r="I230" i="16"/>
  <c r="J230" i="16"/>
  <c r="K230" i="16"/>
  <c r="L230" i="16"/>
  <c r="M230" i="16"/>
  <c r="N230" i="16"/>
  <c r="O230" i="16"/>
  <c r="D231" i="16"/>
  <c r="E231" i="16"/>
  <c r="F231" i="16"/>
  <c r="G231" i="16"/>
  <c r="H231" i="16"/>
  <c r="I231" i="16"/>
  <c r="J231" i="16"/>
  <c r="K231" i="16"/>
  <c r="L231" i="16"/>
  <c r="M231" i="16"/>
  <c r="N231" i="16"/>
  <c r="O231" i="16"/>
  <c r="D223" i="16"/>
  <c r="E223" i="16"/>
  <c r="F223" i="16"/>
  <c r="G223" i="16"/>
  <c r="H223" i="16"/>
  <c r="I223" i="16"/>
  <c r="J223" i="16"/>
  <c r="K223" i="16"/>
  <c r="L223" i="16"/>
  <c r="M223" i="16"/>
  <c r="N223" i="16"/>
  <c r="O223" i="16"/>
  <c r="D224" i="16"/>
  <c r="E224" i="16"/>
  <c r="F224" i="16"/>
  <c r="G224" i="16"/>
  <c r="H224" i="16"/>
  <c r="I224" i="16"/>
  <c r="J224" i="16"/>
  <c r="K224" i="16"/>
  <c r="L224" i="16"/>
  <c r="M224" i="16"/>
  <c r="N224" i="16"/>
  <c r="O224" i="16"/>
  <c r="D225" i="16"/>
  <c r="E225" i="16"/>
  <c r="F225" i="16"/>
  <c r="G225" i="16"/>
  <c r="H225" i="16"/>
  <c r="I225" i="16"/>
  <c r="J225" i="16"/>
  <c r="K225" i="16"/>
  <c r="L225" i="16"/>
  <c r="M225" i="16"/>
  <c r="N225" i="16"/>
  <c r="O225" i="16"/>
  <c r="D226" i="16"/>
  <c r="E226" i="16"/>
  <c r="F226" i="16"/>
  <c r="G226" i="16"/>
  <c r="H226" i="16"/>
  <c r="I226" i="16"/>
  <c r="J226" i="16"/>
  <c r="K226" i="16"/>
  <c r="L226" i="16"/>
  <c r="M226" i="16"/>
  <c r="N226" i="16"/>
  <c r="O226" i="16"/>
  <c r="D218" i="16"/>
  <c r="E218" i="16"/>
  <c r="F218" i="16"/>
  <c r="G218" i="16"/>
  <c r="H218" i="16"/>
  <c r="I218" i="16"/>
  <c r="J218" i="16"/>
  <c r="K218" i="16"/>
  <c r="L218" i="16"/>
  <c r="M218" i="16"/>
  <c r="N218" i="16"/>
  <c r="O218" i="16"/>
  <c r="D219" i="16"/>
  <c r="E219" i="16"/>
  <c r="F219" i="16"/>
  <c r="G219" i="16"/>
  <c r="H219" i="16"/>
  <c r="I219" i="16"/>
  <c r="J219" i="16"/>
  <c r="K219" i="16"/>
  <c r="L219" i="16"/>
  <c r="M219" i="16"/>
  <c r="N219" i="16"/>
  <c r="O219" i="16"/>
  <c r="D220" i="16"/>
  <c r="E220" i="16"/>
  <c r="F220" i="16"/>
  <c r="G220" i="16"/>
  <c r="H220" i="16"/>
  <c r="I220" i="16"/>
  <c r="J220" i="16"/>
  <c r="K220" i="16"/>
  <c r="L220" i="16"/>
  <c r="M220" i="16"/>
  <c r="N220" i="16"/>
  <c r="O220" i="16"/>
  <c r="D221" i="16"/>
  <c r="E221" i="16"/>
  <c r="F221" i="16"/>
  <c r="G221" i="16"/>
  <c r="H221" i="16"/>
  <c r="I221" i="16"/>
  <c r="J221" i="16"/>
  <c r="K221" i="16"/>
  <c r="L221" i="16"/>
  <c r="M221" i="16"/>
  <c r="N221" i="16"/>
  <c r="O221" i="16"/>
  <c r="D213" i="16"/>
  <c r="E213" i="16"/>
  <c r="F213" i="16"/>
  <c r="G213" i="16"/>
  <c r="H213" i="16"/>
  <c r="I213" i="16"/>
  <c r="J213" i="16"/>
  <c r="K213" i="16"/>
  <c r="L213" i="16"/>
  <c r="M213" i="16"/>
  <c r="N213" i="16"/>
  <c r="O213" i="16"/>
  <c r="D214" i="16"/>
  <c r="E214" i="16"/>
  <c r="F214" i="16"/>
  <c r="G214" i="16"/>
  <c r="H214" i="16"/>
  <c r="I214" i="16"/>
  <c r="J214" i="16"/>
  <c r="K214" i="16"/>
  <c r="L214" i="16"/>
  <c r="M214" i="16"/>
  <c r="N214" i="16"/>
  <c r="O214" i="16"/>
  <c r="D215" i="16"/>
  <c r="E215" i="16"/>
  <c r="F215" i="16"/>
  <c r="G215" i="16"/>
  <c r="H215" i="16"/>
  <c r="I215" i="16"/>
  <c r="J215" i="16"/>
  <c r="K215" i="16"/>
  <c r="L215" i="16"/>
  <c r="M215" i="16"/>
  <c r="N215" i="16"/>
  <c r="O215" i="16"/>
  <c r="D216" i="16"/>
  <c r="E216" i="16"/>
  <c r="F216" i="16"/>
  <c r="G216" i="16"/>
  <c r="H216" i="16"/>
  <c r="I216" i="16"/>
  <c r="J216" i="16"/>
  <c r="K216" i="16"/>
  <c r="L216" i="16"/>
  <c r="M216" i="16"/>
  <c r="N216" i="16"/>
  <c r="O216" i="16"/>
  <c r="D208" i="16"/>
  <c r="E208" i="16"/>
  <c r="F208" i="16"/>
  <c r="G208" i="16"/>
  <c r="H208" i="16"/>
  <c r="I208" i="16"/>
  <c r="J208" i="16"/>
  <c r="K208" i="16"/>
  <c r="L208" i="16"/>
  <c r="M208" i="16"/>
  <c r="N208" i="16"/>
  <c r="O208" i="16"/>
  <c r="D209" i="16"/>
  <c r="E209" i="16"/>
  <c r="F209" i="16"/>
  <c r="G209" i="16"/>
  <c r="H209" i="16"/>
  <c r="I209" i="16"/>
  <c r="J209" i="16"/>
  <c r="K209" i="16"/>
  <c r="L209" i="16"/>
  <c r="M209" i="16"/>
  <c r="N209" i="16"/>
  <c r="O209" i="16"/>
  <c r="D210" i="16"/>
  <c r="E210" i="16"/>
  <c r="F210" i="16"/>
  <c r="G210" i="16"/>
  <c r="H210" i="16"/>
  <c r="I210" i="16"/>
  <c r="J210" i="16"/>
  <c r="K210" i="16"/>
  <c r="L210" i="16"/>
  <c r="M210" i="16"/>
  <c r="N210" i="16"/>
  <c r="O210" i="16"/>
  <c r="D211" i="16"/>
  <c r="E211" i="16"/>
  <c r="F211" i="16"/>
  <c r="G211" i="16"/>
  <c r="H211" i="16"/>
  <c r="I211" i="16"/>
  <c r="J211" i="16"/>
  <c r="K211" i="16"/>
  <c r="L211" i="16"/>
  <c r="M211" i="16"/>
  <c r="N211" i="16"/>
  <c r="O211" i="16"/>
  <c r="D203" i="16"/>
  <c r="E203" i="16"/>
  <c r="F203" i="16"/>
  <c r="G203" i="16"/>
  <c r="H203" i="16"/>
  <c r="I203" i="16"/>
  <c r="J203" i="16"/>
  <c r="K203" i="16"/>
  <c r="L203" i="16"/>
  <c r="M203" i="16"/>
  <c r="N203" i="16"/>
  <c r="O203" i="16"/>
  <c r="D204" i="16"/>
  <c r="E204" i="16"/>
  <c r="F204" i="16"/>
  <c r="G204" i="16"/>
  <c r="H204" i="16"/>
  <c r="I204" i="16"/>
  <c r="J204" i="16"/>
  <c r="K204" i="16"/>
  <c r="L204" i="16"/>
  <c r="M204" i="16"/>
  <c r="N204" i="16"/>
  <c r="O204" i="16"/>
  <c r="D205" i="16"/>
  <c r="E205" i="16"/>
  <c r="F205" i="16"/>
  <c r="G205" i="16"/>
  <c r="H205" i="16"/>
  <c r="I205" i="16"/>
  <c r="J205" i="16"/>
  <c r="K205" i="16"/>
  <c r="L205" i="16"/>
  <c r="M205" i="16"/>
  <c r="N205" i="16"/>
  <c r="O205" i="16"/>
  <c r="D206" i="16"/>
  <c r="E206" i="16"/>
  <c r="F206" i="16"/>
  <c r="G206" i="16"/>
  <c r="H206" i="16"/>
  <c r="I206" i="16"/>
  <c r="J206" i="16"/>
  <c r="K206" i="16"/>
  <c r="L206" i="16"/>
  <c r="M206" i="16"/>
  <c r="N206" i="16"/>
  <c r="O206" i="16"/>
  <c r="D198" i="16"/>
  <c r="E198" i="16"/>
  <c r="F198" i="16"/>
  <c r="G198" i="16"/>
  <c r="H198" i="16"/>
  <c r="I198" i="16"/>
  <c r="J198" i="16"/>
  <c r="K198" i="16"/>
  <c r="L198" i="16"/>
  <c r="M198" i="16"/>
  <c r="N198" i="16"/>
  <c r="O198" i="16"/>
  <c r="D199" i="16"/>
  <c r="E199" i="16"/>
  <c r="F199" i="16"/>
  <c r="G199" i="16"/>
  <c r="H199" i="16"/>
  <c r="I199" i="16"/>
  <c r="J199" i="16"/>
  <c r="K199" i="16"/>
  <c r="L199" i="16"/>
  <c r="M199" i="16"/>
  <c r="N199" i="16"/>
  <c r="O199" i="16"/>
  <c r="D200" i="16"/>
  <c r="E200" i="16"/>
  <c r="F200" i="16"/>
  <c r="G200" i="16"/>
  <c r="H200" i="16"/>
  <c r="I200" i="16"/>
  <c r="J200" i="16"/>
  <c r="K200" i="16"/>
  <c r="L200" i="16"/>
  <c r="M200" i="16"/>
  <c r="N200" i="16"/>
  <c r="O200" i="16"/>
  <c r="D201" i="16"/>
  <c r="E201" i="16"/>
  <c r="F201" i="16"/>
  <c r="G201" i="16"/>
  <c r="H201" i="16"/>
  <c r="I201" i="16"/>
  <c r="J201" i="16"/>
  <c r="K201" i="16"/>
  <c r="L201" i="16"/>
  <c r="M201" i="16"/>
  <c r="N201" i="16"/>
  <c r="O201" i="16"/>
  <c r="D193" i="16"/>
  <c r="E193" i="16"/>
  <c r="F193" i="16"/>
  <c r="G193" i="16"/>
  <c r="H193" i="16"/>
  <c r="I193" i="16"/>
  <c r="J193" i="16"/>
  <c r="K193" i="16"/>
  <c r="L193" i="16"/>
  <c r="M193" i="16"/>
  <c r="N193" i="16"/>
  <c r="O193" i="16"/>
  <c r="D194" i="16"/>
  <c r="E194" i="16"/>
  <c r="F194" i="16"/>
  <c r="G194" i="16"/>
  <c r="H194" i="16"/>
  <c r="I194" i="16"/>
  <c r="J194" i="16"/>
  <c r="K194" i="16"/>
  <c r="L194" i="16"/>
  <c r="M194" i="16"/>
  <c r="N194" i="16"/>
  <c r="O194" i="16"/>
  <c r="D195" i="16"/>
  <c r="E195" i="16"/>
  <c r="F195" i="16"/>
  <c r="G195" i="16"/>
  <c r="H195" i="16"/>
  <c r="I195" i="16"/>
  <c r="J195" i="16"/>
  <c r="K195" i="16"/>
  <c r="L195" i="16"/>
  <c r="M195" i="16"/>
  <c r="N195" i="16"/>
  <c r="O195" i="16"/>
  <c r="D196" i="16"/>
  <c r="E196" i="16"/>
  <c r="F196" i="16"/>
  <c r="G196" i="16"/>
  <c r="H196" i="16"/>
  <c r="I196" i="16"/>
  <c r="J196" i="16"/>
  <c r="K196" i="16"/>
  <c r="L196" i="16"/>
  <c r="M196" i="16"/>
  <c r="N196" i="16"/>
  <c r="O196" i="16"/>
  <c r="D188" i="16"/>
  <c r="E188" i="16"/>
  <c r="F188" i="16"/>
  <c r="G188" i="16"/>
  <c r="H188" i="16"/>
  <c r="I188" i="16"/>
  <c r="J188" i="16"/>
  <c r="K188" i="16"/>
  <c r="L188" i="16"/>
  <c r="M188" i="16"/>
  <c r="N188" i="16"/>
  <c r="O188" i="16"/>
  <c r="D189" i="16"/>
  <c r="E189" i="16"/>
  <c r="F189" i="16"/>
  <c r="G189" i="16"/>
  <c r="H189" i="16"/>
  <c r="I189" i="16"/>
  <c r="J189" i="16"/>
  <c r="K189" i="16"/>
  <c r="L189" i="16"/>
  <c r="M189" i="16"/>
  <c r="N189" i="16"/>
  <c r="O189" i="16"/>
  <c r="D190" i="16"/>
  <c r="E190" i="16"/>
  <c r="F190" i="16"/>
  <c r="G190" i="16"/>
  <c r="H190" i="16"/>
  <c r="I190" i="16"/>
  <c r="J190" i="16"/>
  <c r="K190" i="16"/>
  <c r="L190" i="16"/>
  <c r="M190" i="16"/>
  <c r="N190" i="16"/>
  <c r="O190" i="16"/>
  <c r="D191" i="16"/>
  <c r="E191" i="16"/>
  <c r="F191" i="16"/>
  <c r="G191" i="16"/>
  <c r="H191" i="16"/>
  <c r="I191" i="16"/>
  <c r="J191" i="16"/>
  <c r="K191" i="16"/>
  <c r="L191" i="16"/>
  <c r="M191" i="16"/>
  <c r="N191" i="16"/>
  <c r="O191" i="16"/>
  <c r="D183" i="16"/>
  <c r="E183" i="16"/>
  <c r="F183" i="16"/>
  <c r="G183" i="16"/>
  <c r="H183" i="16"/>
  <c r="I183" i="16"/>
  <c r="J183" i="16"/>
  <c r="K183" i="16"/>
  <c r="L183" i="16"/>
  <c r="M183" i="16"/>
  <c r="N183" i="16"/>
  <c r="O183" i="16"/>
  <c r="D184" i="16"/>
  <c r="E184" i="16"/>
  <c r="F184" i="16"/>
  <c r="G184" i="16"/>
  <c r="H184" i="16"/>
  <c r="I184" i="16"/>
  <c r="J184" i="16"/>
  <c r="K184" i="16"/>
  <c r="L184" i="16"/>
  <c r="M184" i="16"/>
  <c r="N184" i="16"/>
  <c r="O184" i="16"/>
  <c r="D185" i="16"/>
  <c r="E185" i="16"/>
  <c r="F185" i="16"/>
  <c r="G185" i="16"/>
  <c r="H185" i="16"/>
  <c r="I185" i="16"/>
  <c r="J185" i="16"/>
  <c r="K185" i="16"/>
  <c r="L185" i="16"/>
  <c r="M185" i="16"/>
  <c r="N185" i="16"/>
  <c r="O185" i="16"/>
  <c r="D186" i="16"/>
  <c r="E186" i="16"/>
  <c r="F186" i="16"/>
  <c r="G186" i="16"/>
  <c r="H186" i="16"/>
  <c r="I186" i="16"/>
  <c r="J186" i="16"/>
  <c r="K186" i="16"/>
  <c r="L186" i="16"/>
  <c r="M186" i="16"/>
  <c r="N186" i="16"/>
  <c r="O186" i="16"/>
  <c r="D178" i="16"/>
  <c r="E178" i="16"/>
  <c r="F178" i="16"/>
  <c r="G178" i="16"/>
  <c r="H178" i="16"/>
  <c r="I178" i="16"/>
  <c r="J178" i="16"/>
  <c r="K178" i="16"/>
  <c r="L178" i="16"/>
  <c r="M178" i="16"/>
  <c r="N178" i="16"/>
  <c r="O178" i="16"/>
  <c r="D179" i="16"/>
  <c r="E179" i="16"/>
  <c r="F179" i="16"/>
  <c r="G179" i="16"/>
  <c r="H179" i="16"/>
  <c r="I179" i="16"/>
  <c r="J179" i="16"/>
  <c r="K179" i="16"/>
  <c r="L179" i="16"/>
  <c r="M179" i="16"/>
  <c r="N179" i="16"/>
  <c r="O179" i="16"/>
  <c r="D180" i="16"/>
  <c r="E180" i="16"/>
  <c r="F180" i="16"/>
  <c r="G180" i="16"/>
  <c r="H180" i="16"/>
  <c r="I180" i="16"/>
  <c r="J180" i="16"/>
  <c r="K180" i="16"/>
  <c r="L180" i="16"/>
  <c r="M180" i="16"/>
  <c r="N180" i="16"/>
  <c r="O180" i="16"/>
  <c r="D181" i="16"/>
  <c r="E181" i="16"/>
  <c r="F181" i="16"/>
  <c r="G181" i="16"/>
  <c r="H181" i="16"/>
  <c r="I181" i="16"/>
  <c r="J181" i="16"/>
  <c r="K181" i="16"/>
  <c r="L181" i="16"/>
  <c r="M181" i="16"/>
  <c r="N181" i="16"/>
  <c r="O181" i="16"/>
  <c r="D173" i="16"/>
  <c r="E173" i="16"/>
  <c r="F173" i="16"/>
  <c r="G173" i="16"/>
  <c r="H173" i="16"/>
  <c r="I173" i="16"/>
  <c r="J173" i="16"/>
  <c r="K173" i="16"/>
  <c r="L173" i="16"/>
  <c r="M173" i="16"/>
  <c r="N173" i="16"/>
  <c r="O173" i="16"/>
  <c r="D174" i="16"/>
  <c r="E174" i="16"/>
  <c r="F174" i="16"/>
  <c r="G174" i="16"/>
  <c r="H174" i="16"/>
  <c r="I174" i="16"/>
  <c r="J174" i="16"/>
  <c r="K174" i="16"/>
  <c r="L174" i="16"/>
  <c r="M174" i="16"/>
  <c r="N174" i="16"/>
  <c r="O174" i="16"/>
  <c r="D175" i="16"/>
  <c r="E175" i="16"/>
  <c r="F175" i="16"/>
  <c r="G175" i="16"/>
  <c r="H175" i="16"/>
  <c r="I175" i="16"/>
  <c r="J175" i="16"/>
  <c r="K175" i="16"/>
  <c r="L175" i="16"/>
  <c r="M175" i="16"/>
  <c r="N175" i="16"/>
  <c r="O175" i="16"/>
  <c r="D176" i="16"/>
  <c r="E176" i="16"/>
  <c r="F176" i="16"/>
  <c r="G176" i="16"/>
  <c r="H176" i="16"/>
  <c r="I176" i="16"/>
  <c r="J176" i="16"/>
  <c r="K176" i="16"/>
  <c r="L176" i="16"/>
  <c r="M176" i="16"/>
  <c r="N176" i="16"/>
  <c r="O176" i="16"/>
  <c r="D168" i="16"/>
  <c r="E168" i="16"/>
  <c r="F168" i="16"/>
  <c r="G168" i="16"/>
  <c r="H168" i="16"/>
  <c r="I168" i="16"/>
  <c r="J168" i="16"/>
  <c r="K168" i="16"/>
  <c r="L168" i="16"/>
  <c r="M168" i="16"/>
  <c r="N168" i="16"/>
  <c r="O168" i="16"/>
  <c r="D169" i="16"/>
  <c r="E169" i="16"/>
  <c r="F169" i="16"/>
  <c r="G169" i="16"/>
  <c r="H169" i="16"/>
  <c r="I169" i="16"/>
  <c r="J169" i="16"/>
  <c r="K169" i="16"/>
  <c r="L169" i="16"/>
  <c r="M169" i="16"/>
  <c r="N169" i="16"/>
  <c r="O169" i="16"/>
  <c r="D170" i="16"/>
  <c r="E170" i="16"/>
  <c r="F170" i="16"/>
  <c r="G170" i="16"/>
  <c r="H170" i="16"/>
  <c r="I170" i="16"/>
  <c r="J170" i="16"/>
  <c r="K170" i="16"/>
  <c r="L170" i="16"/>
  <c r="M170" i="16"/>
  <c r="N170" i="16"/>
  <c r="O170" i="16"/>
  <c r="D171" i="16"/>
  <c r="E171" i="16"/>
  <c r="F171" i="16"/>
  <c r="G171" i="16"/>
  <c r="H171" i="16"/>
  <c r="I171" i="16"/>
  <c r="J171" i="16"/>
  <c r="K171" i="16"/>
  <c r="L171" i="16"/>
  <c r="M171" i="16"/>
  <c r="N171" i="16"/>
  <c r="O171" i="16"/>
  <c r="D163" i="16"/>
  <c r="E163" i="16"/>
  <c r="F163" i="16"/>
  <c r="G163" i="16"/>
  <c r="H163" i="16"/>
  <c r="I163" i="16"/>
  <c r="J163" i="16"/>
  <c r="K163" i="16"/>
  <c r="L163" i="16"/>
  <c r="M163" i="16"/>
  <c r="N163" i="16"/>
  <c r="O163" i="16"/>
  <c r="D164" i="16"/>
  <c r="E164" i="16"/>
  <c r="F164" i="16"/>
  <c r="G164" i="16"/>
  <c r="H164" i="16"/>
  <c r="I164" i="16"/>
  <c r="J164" i="16"/>
  <c r="K164" i="16"/>
  <c r="L164" i="16"/>
  <c r="M164" i="16"/>
  <c r="N164" i="16"/>
  <c r="O164" i="16"/>
  <c r="D165" i="16"/>
  <c r="E165" i="16"/>
  <c r="F165" i="16"/>
  <c r="G165" i="16"/>
  <c r="H165" i="16"/>
  <c r="I165" i="16"/>
  <c r="J165" i="16"/>
  <c r="K165" i="16"/>
  <c r="L165" i="16"/>
  <c r="M165" i="16"/>
  <c r="N165" i="16"/>
  <c r="O165" i="16"/>
  <c r="D166" i="16"/>
  <c r="E166" i="16"/>
  <c r="F166" i="16"/>
  <c r="G166" i="16"/>
  <c r="H166" i="16"/>
  <c r="I166" i="16"/>
  <c r="J166" i="16"/>
  <c r="K166" i="16"/>
  <c r="L166" i="16"/>
  <c r="M166" i="16"/>
  <c r="N166" i="16"/>
  <c r="O166" i="16"/>
  <c r="D158" i="16"/>
  <c r="E158" i="16"/>
  <c r="F158" i="16"/>
  <c r="G158" i="16"/>
  <c r="H158" i="16"/>
  <c r="I158" i="16"/>
  <c r="J158" i="16"/>
  <c r="K158" i="16"/>
  <c r="L158" i="16"/>
  <c r="M158" i="16"/>
  <c r="N158" i="16"/>
  <c r="O158" i="16"/>
  <c r="D159" i="16"/>
  <c r="E159" i="16"/>
  <c r="F159" i="16"/>
  <c r="G159" i="16"/>
  <c r="H159" i="16"/>
  <c r="I159" i="16"/>
  <c r="J159" i="16"/>
  <c r="K159" i="16"/>
  <c r="L159" i="16"/>
  <c r="M159" i="16"/>
  <c r="N159" i="16"/>
  <c r="O159" i="16"/>
  <c r="D160" i="16"/>
  <c r="E160" i="16"/>
  <c r="F160" i="16"/>
  <c r="G160" i="16"/>
  <c r="H160" i="16"/>
  <c r="I160" i="16"/>
  <c r="J160" i="16"/>
  <c r="K160" i="16"/>
  <c r="L160" i="16"/>
  <c r="M160" i="16"/>
  <c r="N160" i="16"/>
  <c r="O160" i="16"/>
  <c r="D161" i="16"/>
  <c r="E161" i="16"/>
  <c r="F161" i="16"/>
  <c r="G161" i="16"/>
  <c r="H161" i="16"/>
  <c r="I161" i="16"/>
  <c r="J161" i="16"/>
  <c r="K161" i="16"/>
  <c r="L161" i="16"/>
  <c r="M161" i="16"/>
  <c r="N161" i="16"/>
  <c r="O161" i="16"/>
  <c r="D153" i="16"/>
  <c r="E153" i="16"/>
  <c r="F153" i="16"/>
  <c r="G153" i="16"/>
  <c r="H153" i="16"/>
  <c r="I153" i="16"/>
  <c r="J153" i="16"/>
  <c r="K153" i="16"/>
  <c r="L153" i="16"/>
  <c r="M153" i="16"/>
  <c r="N153" i="16"/>
  <c r="O153" i="16"/>
  <c r="D154" i="16"/>
  <c r="E154" i="16"/>
  <c r="F154" i="16"/>
  <c r="G154" i="16"/>
  <c r="H154" i="16"/>
  <c r="I154" i="16"/>
  <c r="J154" i="16"/>
  <c r="K154" i="16"/>
  <c r="L154" i="16"/>
  <c r="M154" i="16"/>
  <c r="N154" i="16"/>
  <c r="O154" i="16"/>
  <c r="D155" i="16"/>
  <c r="E155" i="16"/>
  <c r="F155" i="16"/>
  <c r="G155" i="16"/>
  <c r="H155" i="16"/>
  <c r="I155" i="16"/>
  <c r="J155" i="16"/>
  <c r="K155" i="16"/>
  <c r="L155" i="16"/>
  <c r="M155" i="16"/>
  <c r="N155" i="16"/>
  <c r="O155" i="16"/>
  <c r="D156" i="16"/>
  <c r="E156" i="16"/>
  <c r="F156" i="16"/>
  <c r="G156" i="16"/>
  <c r="H156" i="16"/>
  <c r="I156" i="16"/>
  <c r="J156" i="16"/>
  <c r="K156" i="16"/>
  <c r="L156" i="16"/>
  <c r="M156" i="16"/>
  <c r="N156" i="16"/>
  <c r="O156" i="16"/>
  <c r="D148" i="16"/>
  <c r="E148" i="16"/>
  <c r="F148" i="16"/>
  <c r="G148" i="16"/>
  <c r="H148" i="16"/>
  <c r="I148" i="16"/>
  <c r="J148" i="16"/>
  <c r="K148" i="16"/>
  <c r="L148" i="16"/>
  <c r="M148" i="16"/>
  <c r="N148" i="16"/>
  <c r="O148" i="16"/>
  <c r="D149" i="16"/>
  <c r="E149" i="16"/>
  <c r="F149" i="16"/>
  <c r="G149" i="16"/>
  <c r="H149" i="16"/>
  <c r="I149" i="16"/>
  <c r="J149" i="16"/>
  <c r="K149" i="16"/>
  <c r="L149" i="16"/>
  <c r="M149" i="16"/>
  <c r="N149" i="16"/>
  <c r="O149" i="16"/>
  <c r="D150" i="16"/>
  <c r="E150" i="16"/>
  <c r="F150" i="16"/>
  <c r="G150" i="16"/>
  <c r="H150" i="16"/>
  <c r="I150" i="16"/>
  <c r="J150" i="16"/>
  <c r="K150" i="16"/>
  <c r="L150" i="16"/>
  <c r="M150" i="16"/>
  <c r="N150" i="16"/>
  <c r="O150" i="16"/>
  <c r="D151" i="16"/>
  <c r="E151" i="16"/>
  <c r="F151" i="16"/>
  <c r="G151" i="16"/>
  <c r="H151" i="16"/>
  <c r="I151" i="16"/>
  <c r="J151" i="16"/>
  <c r="K151" i="16"/>
  <c r="L151" i="16"/>
  <c r="M151" i="16"/>
  <c r="N151" i="16"/>
  <c r="O151" i="16"/>
  <c r="D143" i="16"/>
  <c r="E143" i="16"/>
  <c r="F143" i="16"/>
  <c r="G143" i="16"/>
  <c r="H143" i="16"/>
  <c r="I143" i="16"/>
  <c r="J143" i="16"/>
  <c r="K143" i="16"/>
  <c r="L143" i="16"/>
  <c r="M143" i="16"/>
  <c r="N143" i="16"/>
  <c r="O143" i="16"/>
  <c r="D144" i="16"/>
  <c r="E144" i="16"/>
  <c r="F144" i="16"/>
  <c r="G144" i="16"/>
  <c r="H144" i="16"/>
  <c r="I144" i="16"/>
  <c r="J144" i="16"/>
  <c r="K144" i="16"/>
  <c r="L144" i="16"/>
  <c r="M144" i="16"/>
  <c r="N144" i="16"/>
  <c r="O144" i="16"/>
  <c r="D145" i="16"/>
  <c r="E145" i="16"/>
  <c r="F145" i="16"/>
  <c r="G145" i="16"/>
  <c r="H145" i="16"/>
  <c r="I145" i="16"/>
  <c r="J145" i="16"/>
  <c r="K145" i="16"/>
  <c r="L145" i="16"/>
  <c r="M145" i="16"/>
  <c r="N145" i="16"/>
  <c r="O145" i="16"/>
  <c r="D146" i="16"/>
  <c r="E146" i="16"/>
  <c r="F146" i="16"/>
  <c r="G146" i="16"/>
  <c r="H146" i="16"/>
  <c r="I146" i="16"/>
  <c r="J146" i="16"/>
  <c r="K146" i="16"/>
  <c r="L146" i="16"/>
  <c r="M146" i="16"/>
  <c r="N146" i="16"/>
  <c r="O146" i="16"/>
  <c r="D138" i="16"/>
  <c r="E138" i="16"/>
  <c r="F138" i="16"/>
  <c r="G138" i="16"/>
  <c r="H138" i="16"/>
  <c r="I138" i="16"/>
  <c r="J138" i="16"/>
  <c r="K138" i="16"/>
  <c r="L138" i="16"/>
  <c r="M138" i="16"/>
  <c r="N138" i="16"/>
  <c r="O138" i="16"/>
  <c r="D139" i="16"/>
  <c r="E139" i="16"/>
  <c r="F139" i="16"/>
  <c r="G139" i="16"/>
  <c r="H139" i="16"/>
  <c r="I139" i="16"/>
  <c r="J139" i="16"/>
  <c r="K139" i="16"/>
  <c r="L139" i="16"/>
  <c r="M139" i="16"/>
  <c r="N139" i="16"/>
  <c r="O139" i="16"/>
  <c r="D140" i="16"/>
  <c r="E140" i="16"/>
  <c r="F140" i="16"/>
  <c r="G140" i="16"/>
  <c r="H140" i="16"/>
  <c r="I140" i="16"/>
  <c r="J140" i="16"/>
  <c r="K140" i="16"/>
  <c r="L140" i="16"/>
  <c r="M140" i="16"/>
  <c r="N140" i="16"/>
  <c r="O140" i="16"/>
  <c r="D141" i="16"/>
  <c r="E141" i="16"/>
  <c r="F141" i="16"/>
  <c r="G141" i="16"/>
  <c r="H141" i="16"/>
  <c r="I141" i="16"/>
  <c r="J141" i="16"/>
  <c r="K141" i="16"/>
  <c r="L141" i="16"/>
  <c r="M141" i="16"/>
  <c r="N141" i="16"/>
  <c r="O141" i="16"/>
  <c r="D133" i="16"/>
  <c r="E133" i="16"/>
  <c r="F133" i="16"/>
  <c r="G133" i="16"/>
  <c r="H133" i="16"/>
  <c r="I133" i="16"/>
  <c r="J133" i="16"/>
  <c r="K133" i="16"/>
  <c r="L133" i="16"/>
  <c r="M133" i="16"/>
  <c r="N133" i="16"/>
  <c r="O133" i="16"/>
  <c r="D134" i="16"/>
  <c r="E134" i="16"/>
  <c r="F134" i="16"/>
  <c r="G134" i="16"/>
  <c r="H134" i="16"/>
  <c r="I134" i="16"/>
  <c r="J134" i="16"/>
  <c r="K134" i="16"/>
  <c r="L134" i="16"/>
  <c r="M134" i="16"/>
  <c r="N134" i="16"/>
  <c r="O134" i="16"/>
  <c r="D135" i="16"/>
  <c r="E135" i="16"/>
  <c r="F135" i="16"/>
  <c r="G135" i="16"/>
  <c r="H135" i="16"/>
  <c r="I135" i="16"/>
  <c r="J135" i="16"/>
  <c r="K135" i="16"/>
  <c r="L135" i="16"/>
  <c r="M135" i="16"/>
  <c r="N135" i="16"/>
  <c r="O135" i="16"/>
  <c r="D136" i="16"/>
  <c r="E136" i="16"/>
  <c r="F136" i="16"/>
  <c r="G136" i="16"/>
  <c r="H136" i="16"/>
  <c r="I136" i="16"/>
  <c r="J136" i="16"/>
  <c r="K136" i="16"/>
  <c r="L136" i="16"/>
  <c r="M136" i="16"/>
  <c r="N136" i="16"/>
  <c r="O136" i="16"/>
  <c r="D128" i="16"/>
  <c r="E128" i="16"/>
  <c r="F128" i="16"/>
  <c r="G128" i="16"/>
  <c r="H128" i="16"/>
  <c r="I128" i="16"/>
  <c r="J128" i="16"/>
  <c r="K128" i="16"/>
  <c r="L128" i="16"/>
  <c r="M128" i="16"/>
  <c r="N128" i="16"/>
  <c r="O128" i="16"/>
  <c r="D129" i="16"/>
  <c r="E129" i="16"/>
  <c r="F129" i="16"/>
  <c r="G129" i="16"/>
  <c r="H129" i="16"/>
  <c r="I129" i="16"/>
  <c r="J129" i="16"/>
  <c r="K129" i="16"/>
  <c r="L129" i="16"/>
  <c r="M129" i="16"/>
  <c r="N129" i="16"/>
  <c r="O129" i="16"/>
  <c r="D130" i="16"/>
  <c r="E130" i="16"/>
  <c r="F130" i="16"/>
  <c r="G130" i="16"/>
  <c r="H130" i="16"/>
  <c r="I130" i="16"/>
  <c r="J130" i="16"/>
  <c r="K130" i="16"/>
  <c r="L130" i="16"/>
  <c r="M130" i="16"/>
  <c r="N130" i="16"/>
  <c r="O130" i="16"/>
  <c r="D131" i="16"/>
  <c r="E131" i="16"/>
  <c r="F131" i="16"/>
  <c r="G131" i="16"/>
  <c r="H131" i="16"/>
  <c r="I131" i="16"/>
  <c r="J131" i="16"/>
  <c r="K131" i="16"/>
  <c r="L131" i="16"/>
  <c r="M131" i="16"/>
  <c r="N131" i="16"/>
  <c r="O131" i="16"/>
  <c r="D123" i="16"/>
  <c r="E123" i="16"/>
  <c r="F123" i="16"/>
  <c r="G123" i="16"/>
  <c r="H123" i="16"/>
  <c r="I123" i="16"/>
  <c r="J123" i="16"/>
  <c r="K123" i="16"/>
  <c r="L123" i="16"/>
  <c r="M123" i="16"/>
  <c r="N123" i="16"/>
  <c r="O123" i="16"/>
  <c r="D124" i="16"/>
  <c r="E124" i="16"/>
  <c r="F124" i="16"/>
  <c r="G124" i="16"/>
  <c r="H124" i="16"/>
  <c r="I124" i="16"/>
  <c r="J124" i="16"/>
  <c r="K124" i="16"/>
  <c r="L124" i="16"/>
  <c r="M124" i="16"/>
  <c r="N124" i="16"/>
  <c r="O124" i="16"/>
  <c r="D125" i="16"/>
  <c r="E125" i="16"/>
  <c r="F125" i="16"/>
  <c r="G125" i="16"/>
  <c r="H125" i="16"/>
  <c r="I125" i="16"/>
  <c r="J125" i="16"/>
  <c r="K125" i="16"/>
  <c r="L125" i="16"/>
  <c r="M125" i="16"/>
  <c r="N125" i="16"/>
  <c r="O125" i="16"/>
  <c r="D126" i="16"/>
  <c r="E126" i="16"/>
  <c r="F126" i="16"/>
  <c r="G126" i="16"/>
  <c r="H126" i="16"/>
  <c r="I126" i="16"/>
  <c r="J126" i="16"/>
  <c r="K126" i="16"/>
  <c r="L126" i="16"/>
  <c r="M126" i="16"/>
  <c r="N126" i="16"/>
  <c r="O126" i="16"/>
  <c r="D118" i="16"/>
  <c r="E118" i="16"/>
  <c r="F118" i="16"/>
  <c r="G118" i="16"/>
  <c r="H118" i="16"/>
  <c r="I118" i="16"/>
  <c r="J118" i="16"/>
  <c r="K118" i="16"/>
  <c r="L118" i="16"/>
  <c r="M118" i="16"/>
  <c r="N118" i="16"/>
  <c r="O118" i="16"/>
  <c r="D119" i="16"/>
  <c r="E119" i="16"/>
  <c r="F119" i="16"/>
  <c r="G119" i="16"/>
  <c r="H119" i="16"/>
  <c r="I119" i="16"/>
  <c r="J119" i="16"/>
  <c r="K119" i="16"/>
  <c r="L119" i="16"/>
  <c r="M119" i="16"/>
  <c r="N119" i="16"/>
  <c r="O119" i="16"/>
  <c r="D120" i="16"/>
  <c r="E120" i="16"/>
  <c r="F120" i="16"/>
  <c r="G120" i="16"/>
  <c r="H120" i="16"/>
  <c r="I120" i="16"/>
  <c r="J120" i="16"/>
  <c r="K120" i="16"/>
  <c r="L120" i="16"/>
  <c r="M120" i="16"/>
  <c r="N120" i="16"/>
  <c r="O120" i="16"/>
  <c r="D121" i="16"/>
  <c r="E121" i="16"/>
  <c r="F121" i="16"/>
  <c r="G121" i="16"/>
  <c r="H121" i="16"/>
  <c r="I121" i="16"/>
  <c r="J121" i="16"/>
  <c r="K121" i="16"/>
  <c r="L121" i="16"/>
  <c r="M121" i="16"/>
  <c r="N121" i="16"/>
  <c r="O121" i="16"/>
  <c r="D113" i="16"/>
  <c r="E113" i="16"/>
  <c r="F113" i="16"/>
  <c r="G113" i="16"/>
  <c r="H113" i="16"/>
  <c r="I113" i="16"/>
  <c r="J113" i="16"/>
  <c r="K113" i="16"/>
  <c r="L113" i="16"/>
  <c r="M113" i="16"/>
  <c r="N113" i="16"/>
  <c r="O113" i="16"/>
  <c r="D114" i="16"/>
  <c r="E114" i="16"/>
  <c r="F114" i="16"/>
  <c r="G114" i="16"/>
  <c r="H114" i="16"/>
  <c r="I114" i="16"/>
  <c r="J114" i="16"/>
  <c r="K114" i="16"/>
  <c r="L114" i="16"/>
  <c r="M114" i="16"/>
  <c r="N114" i="16"/>
  <c r="O114" i="16"/>
  <c r="D115" i="16"/>
  <c r="E115" i="16"/>
  <c r="F115" i="16"/>
  <c r="G115" i="16"/>
  <c r="H115" i="16"/>
  <c r="I115" i="16"/>
  <c r="J115" i="16"/>
  <c r="K115" i="16"/>
  <c r="L115" i="16"/>
  <c r="M115" i="16"/>
  <c r="N115" i="16"/>
  <c r="O115" i="16"/>
  <c r="D116" i="16"/>
  <c r="E116" i="16"/>
  <c r="F116" i="16"/>
  <c r="G116" i="16"/>
  <c r="H116" i="16"/>
  <c r="I116" i="16"/>
  <c r="J116" i="16"/>
  <c r="K116" i="16"/>
  <c r="L116" i="16"/>
  <c r="M116" i="16"/>
  <c r="N116" i="16"/>
  <c r="O116" i="16"/>
  <c r="D108" i="16"/>
  <c r="E108" i="16"/>
  <c r="F108" i="16"/>
  <c r="G108" i="16"/>
  <c r="H108" i="16"/>
  <c r="I108" i="16"/>
  <c r="J108" i="16"/>
  <c r="K108" i="16"/>
  <c r="L108" i="16"/>
  <c r="M108" i="16"/>
  <c r="N108" i="16"/>
  <c r="O108" i="16"/>
  <c r="D109" i="16"/>
  <c r="E109" i="16"/>
  <c r="F109" i="16"/>
  <c r="G109" i="16"/>
  <c r="H109" i="16"/>
  <c r="I109" i="16"/>
  <c r="J109" i="16"/>
  <c r="K109" i="16"/>
  <c r="L109" i="16"/>
  <c r="M109" i="16"/>
  <c r="N109" i="16"/>
  <c r="O109" i="16"/>
  <c r="D110" i="16"/>
  <c r="E110" i="16"/>
  <c r="F110" i="16"/>
  <c r="G110" i="16"/>
  <c r="H110" i="16"/>
  <c r="I110" i="16"/>
  <c r="J110" i="16"/>
  <c r="K110" i="16"/>
  <c r="L110" i="16"/>
  <c r="M110" i="16"/>
  <c r="N110" i="16"/>
  <c r="O110" i="16"/>
  <c r="D111" i="16"/>
  <c r="E111" i="16"/>
  <c r="F111" i="16"/>
  <c r="G111" i="16"/>
  <c r="H111" i="16"/>
  <c r="I111" i="16"/>
  <c r="J111" i="16"/>
  <c r="K111" i="16"/>
  <c r="L111" i="16"/>
  <c r="M111" i="16"/>
  <c r="N111" i="16"/>
  <c r="O111" i="16"/>
  <c r="D103" i="16"/>
  <c r="E103" i="16"/>
  <c r="F103" i="16"/>
  <c r="G103" i="16"/>
  <c r="H103" i="16"/>
  <c r="I103" i="16"/>
  <c r="J103" i="16"/>
  <c r="K103" i="16"/>
  <c r="L103" i="16"/>
  <c r="M103" i="16"/>
  <c r="N103" i="16"/>
  <c r="O103" i="16"/>
  <c r="D104" i="16"/>
  <c r="E104" i="16"/>
  <c r="F104" i="16"/>
  <c r="G104" i="16"/>
  <c r="H104" i="16"/>
  <c r="I104" i="16"/>
  <c r="J104" i="16"/>
  <c r="K104" i="16"/>
  <c r="L104" i="16"/>
  <c r="M104" i="16"/>
  <c r="N104" i="16"/>
  <c r="O104" i="16"/>
  <c r="D105" i="16"/>
  <c r="E105" i="16"/>
  <c r="F105" i="16"/>
  <c r="G105" i="16"/>
  <c r="H105" i="16"/>
  <c r="I105" i="16"/>
  <c r="J105" i="16"/>
  <c r="K105" i="16"/>
  <c r="L105" i="16"/>
  <c r="M105" i="16"/>
  <c r="N105" i="16"/>
  <c r="O105" i="16"/>
  <c r="D106" i="16"/>
  <c r="E106" i="16"/>
  <c r="F106" i="16"/>
  <c r="G106" i="16"/>
  <c r="H106" i="16"/>
  <c r="I106" i="16"/>
  <c r="J106" i="16"/>
  <c r="K106" i="16"/>
  <c r="L106" i="16"/>
  <c r="M106" i="16"/>
  <c r="N106" i="16"/>
  <c r="O106" i="16"/>
  <c r="D98" i="16"/>
  <c r="E98" i="16"/>
  <c r="F98" i="16"/>
  <c r="G98" i="16"/>
  <c r="H98" i="16"/>
  <c r="I98" i="16"/>
  <c r="J98" i="16"/>
  <c r="K98" i="16"/>
  <c r="L98" i="16"/>
  <c r="M98" i="16"/>
  <c r="N98" i="16"/>
  <c r="O98" i="16"/>
  <c r="D99" i="16"/>
  <c r="E99" i="16"/>
  <c r="F99" i="16"/>
  <c r="G99" i="16"/>
  <c r="H99" i="16"/>
  <c r="I99" i="16"/>
  <c r="J99" i="16"/>
  <c r="K99" i="16"/>
  <c r="L99" i="16"/>
  <c r="M99" i="16"/>
  <c r="N99" i="16"/>
  <c r="O99" i="16"/>
  <c r="D100" i="16"/>
  <c r="E100" i="16"/>
  <c r="F100" i="16"/>
  <c r="G100" i="16"/>
  <c r="H100" i="16"/>
  <c r="I100" i="16"/>
  <c r="J100" i="16"/>
  <c r="K100" i="16"/>
  <c r="L100" i="16"/>
  <c r="M100" i="16"/>
  <c r="N100" i="16"/>
  <c r="O100" i="16"/>
  <c r="D101" i="16"/>
  <c r="E101" i="16"/>
  <c r="F101" i="16"/>
  <c r="G101" i="16"/>
  <c r="H101" i="16"/>
  <c r="I101" i="16"/>
  <c r="J101" i="16"/>
  <c r="K101" i="16"/>
  <c r="L101" i="16"/>
  <c r="M101" i="16"/>
  <c r="N101" i="16"/>
  <c r="O101" i="16"/>
  <c r="D93" i="16"/>
  <c r="E93" i="16"/>
  <c r="F93" i="16"/>
  <c r="G93" i="16"/>
  <c r="H93" i="16"/>
  <c r="I93" i="16"/>
  <c r="J93" i="16"/>
  <c r="K93" i="16"/>
  <c r="L93" i="16"/>
  <c r="M93" i="16"/>
  <c r="N93" i="16"/>
  <c r="O93" i="16"/>
  <c r="D94" i="16"/>
  <c r="E94" i="16"/>
  <c r="F94" i="16"/>
  <c r="G94" i="16"/>
  <c r="H94" i="16"/>
  <c r="I94" i="16"/>
  <c r="J94" i="16"/>
  <c r="K94" i="16"/>
  <c r="L94" i="16"/>
  <c r="M94" i="16"/>
  <c r="N94" i="16"/>
  <c r="O94" i="16"/>
  <c r="D95" i="16"/>
  <c r="E95" i="16"/>
  <c r="F95" i="16"/>
  <c r="G95" i="16"/>
  <c r="H95" i="16"/>
  <c r="I95" i="16"/>
  <c r="J95" i="16"/>
  <c r="K95" i="16"/>
  <c r="L95" i="16"/>
  <c r="M95" i="16"/>
  <c r="N95" i="16"/>
  <c r="O95" i="16"/>
  <c r="D96" i="16"/>
  <c r="E96" i="16"/>
  <c r="F96" i="16"/>
  <c r="G96" i="16"/>
  <c r="H96" i="16"/>
  <c r="I96" i="16"/>
  <c r="J96" i="16"/>
  <c r="K96" i="16"/>
  <c r="L96" i="16"/>
  <c r="M96" i="16"/>
  <c r="N96" i="16"/>
  <c r="O96" i="16"/>
  <c r="D88" i="16"/>
  <c r="E88" i="16"/>
  <c r="F88" i="16"/>
  <c r="G88" i="16"/>
  <c r="H88" i="16"/>
  <c r="I88" i="16"/>
  <c r="J88" i="16"/>
  <c r="K88" i="16"/>
  <c r="L88" i="16"/>
  <c r="M88" i="16"/>
  <c r="N88" i="16"/>
  <c r="O88" i="16"/>
  <c r="D89" i="16"/>
  <c r="E89" i="16"/>
  <c r="F89" i="16"/>
  <c r="G89" i="16"/>
  <c r="H89" i="16"/>
  <c r="I89" i="16"/>
  <c r="J89" i="16"/>
  <c r="K89" i="16"/>
  <c r="L89" i="16"/>
  <c r="M89" i="16"/>
  <c r="N89" i="16"/>
  <c r="O89" i="16"/>
  <c r="D90" i="16"/>
  <c r="E90" i="16"/>
  <c r="F90" i="16"/>
  <c r="G90" i="16"/>
  <c r="H90" i="16"/>
  <c r="I90" i="16"/>
  <c r="J90" i="16"/>
  <c r="K90" i="16"/>
  <c r="L90" i="16"/>
  <c r="M90" i="16"/>
  <c r="N90" i="16"/>
  <c r="O90" i="16"/>
  <c r="D91" i="16"/>
  <c r="E91" i="16"/>
  <c r="F91" i="16"/>
  <c r="G91" i="16"/>
  <c r="H91" i="16"/>
  <c r="I91" i="16"/>
  <c r="J91" i="16"/>
  <c r="K91" i="16"/>
  <c r="L91" i="16"/>
  <c r="M91" i="16"/>
  <c r="N91" i="16"/>
  <c r="O91" i="16"/>
  <c r="D83" i="16"/>
  <c r="E83" i="16"/>
  <c r="F83" i="16"/>
  <c r="G83" i="16"/>
  <c r="H83" i="16"/>
  <c r="I83" i="16"/>
  <c r="J83" i="16"/>
  <c r="K83" i="16"/>
  <c r="L83" i="16"/>
  <c r="M83" i="16"/>
  <c r="N83" i="16"/>
  <c r="O83" i="16"/>
  <c r="D84" i="16"/>
  <c r="E84" i="16"/>
  <c r="F84" i="16"/>
  <c r="G84" i="16"/>
  <c r="H84" i="16"/>
  <c r="I84" i="16"/>
  <c r="J84" i="16"/>
  <c r="K84" i="16"/>
  <c r="L84" i="16"/>
  <c r="M84" i="16"/>
  <c r="N84" i="16"/>
  <c r="O84" i="16"/>
  <c r="D85" i="16"/>
  <c r="E85" i="16"/>
  <c r="F85" i="16"/>
  <c r="G85" i="16"/>
  <c r="H85" i="16"/>
  <c r="I85" i="16"/>
  <c r="J85" i="16"/>
  <c r="K85" i="16"/>
  <c r="L85" i="16"/>
  <c r="M85" i="16"/>
  <c r="N85" i="16"/>
  <c r="O85" i="16"/>
  <c r="D86" i="16"/>
  <c r="E86" i="16"/>
  <c r="F86" i="16"/>
  <c r="G86" i="16"/>
  <c r="H86" i="16"/>
  <c r="I86" i="16"/>
  <c r="J86" i="16"/>
  <c r="K86" i="16"/>
  <c r="L86" i="16"/>
  <c r="M86" i="16"/>
  <c r="N86" i="16"/>
  <c r="O86" i="16"/>
  <c r="D78" i="16"/>
  <c r="E78" i="16"/>
  <c r="F78" i="16"/>
  <c r="G78" i="16"/>
  <c r="H78" i="16"/>
  <c r="I78" i="16"/>
  <c r="J78" i="16"/>
  <c r="K78" i="16"/>
  <c r="L78" i="16"/>
  <c r="M78" i="16"/>
  <c r="N78" i="16"/>
  <c r="O78" i="16"/>
  <c r="D79" i="16"/>
  <c r="E79" i="16"/>
  <c r="F79" i="16"/>
  <c r="G79" i="16"/>
  <c r="H79" i="16"/>
  <c r="I79" i="16"/>
  <c r="J79" i="16"/>
  <c r="K79" i="16"/>
  <c r="L79" i="16"/>
  <c r="M79" i="16"/>
  <c r="N79" i="16"/>
  <c r="O79" i="16"/>
  <c r="D80" i="16"/>
  <c r="E80" i="16"/>
  <c r="F80" i="16"/>
  <c r="G80" i="16"/>
  <c r="H80" i="16"/>
  <c r="I80" i="16"/>
  <c r="J80" i="16"/>
  <c r="K80" i="16"/>
  <c r="L80" i="16"/>
  <c r="M80" i="16"/>
  <c r="N80" i="16"/>
  <c r="O80" i="16"/>
  <c r="D81" i="16"/>
  <c r="E81" i="16"/>
  <c r="F81" i="16"/>
  <c r="G81" i="16"/>
  <c r="H81" i="16"/>
  <c r="I81" i="16"/>
  <c r="J81" i="16"/>
  <c r="K81" i="16"/>
  <c r="L81" i="16"/>
  <c r="M81" i="16"/>
  <c r="N81" i="16"/>
  <c r="O81" i="16"/>
  <c r="D73" i="16"/>
  <c r="E73" i="16"/>
  <c r="F73" i="16"/>
  <c r="G73" i="16"/>
  <c r="H73" i="16"/>
  <c r="I73" i="16"/>
  <c r="J73" i="16"/>
  <c r="K73" i="16"/>
  <c r="L73" i="16"/>
  <c r="M73" i="16"/>
  <c r="N73" i="16"/>
  <c r="O73" i="16"/>
  <c r="D74" i="16"/>
  <c r="E74" i="16"/>
  <c r="F74" i="16"/>
  <c r="G74" i="16"/>
  <c r="H74" i="16"/>
  <c r="I74" i="16"/>
  <c r="J74" i="16"/>
  <c r="K74" i="16"/>
  <c r="L74" i="16"/>
  <c r="M74" i="16"/>
  <c r="N74" i="16"/>
  <c r="O74" i="16"/>
  <c r="D75" i="16"/>
  <c r="E75" i="16"/>
  <c r="F75" i="16"/>
  <c r="G75" i="16"/>
  <c r="H75" i="16"/>
  <c r="I75" i="16"/>
  <c r="J75" i="16"/>
  <c r="K75" i="16"/>
  <c r="L75" i="16"/>
  <c r="M75" i="16"/>
  <c r="N75" i="16"/>
  <c r="O75" i="16"/>
  <c r="D76" i="16"/>
  <c r="E76" i="16"/>
  <c r="F76" i="16"/>
  <c r="G76" i="16"/>
  <c r="H76" i="16"/>
  <c r="I76" i="16"/>
  <c r="J76" i="16"/>
  <c r="K76" i="16"/>
  <c r="L76" i="16"/>
  <c r="M76" i="16"/>
  <c r="N76" i="16"/>
  <c r="O76" i="16"/>
  <c r="D68" i="16"/>
  <c r="E68" i="16"/>
  <c r="F68" i="16"/>
  <c r="G68" i="16"/>
  <c r="H68" i="16"/>
  <c r="I68" i="16"/>
  <c r="J68" i="16"/>
  <c r="K68" i="16"/>
  <c r="L68" i="16"/>
  <c r="M68" i="16"/>
  <c r="N68" i="16"/>
  <c r="O68" i="16"/>
  <c r="D69" i="16"/>
  <c r="E69" i="16"/>
  <c r="F69" i="16"/>
  <c r="G69" i="16"/>
  <c r="H69" i="16"/>
  <c r="I69" i="16"/>
  <c r="J69" i="16"/>
  <c r="K69" i="16"/>
  <c r="L69" i="16"/>
  <c r="M69" i="16"/>
  <c r="N69" i="16"/>
  <c r="O69" i="16"/>
  <c r="D70" i="16"/>
  <c r="E70" i="16"/>
  <c r="F70" i="16"/>
  <c r="G70" i="16"/>
  <c r="H70" i="16"/>
  <c r="I70" i="16"/>
  <c r="J70" i="16"/>
  <c r="K70" i="16"/>
  <c r="L70" i="16"/>
  <c r="M70" i="16"/>
  <c r="N70" i="16"/>
  <c r="O70" i="16"/>
  <c r="D71" i="16"/>
  <c r="E71" i="16"/>
  <c r="F71" i="16"/>
  <c r="G71" i="16"/>
  <c r="H71" i="16"/>
  <c r="I71" i="16"/>
  <c r="J71" i="16"/>
  <c r="K71" i="16"/>
  <c r="L71" i="16"/>
  <c r="M71" i="16"/>
  <c r="N71" i="16"/>
  <c r="O71" i="16"/>
  <c r="D63" i="16"/>
  <c r="E63" i="16"/>
  <c r="F63" i="16"/>
  <c r="G63" i="16"/>
  <c r="H63" i="16"/>
  <c r="I63" i="16"/>
  <c r="J63" i="16"/>
  <c r="K63" i="16"/>
  <c r="L63" i="16"/>
  <c r="M63" i="16"/>
  <c r="N63" i="16"/>
  <c r="O63" i="16"/>
  <c r="D64" i="16"/>
  <c r="E64" i="16"/>
  <c r="F64" i="16"/>
  <c r="G64" i="16"/>
  <c r="H64" i="16"/>
  <c r="I64" i="16"/>
  <c r="J64" i="16"/>
  <c r="K64" i="16"/>
  <c r="L64" i="16"/>
  <c r="M64" i="16"/>
  <c r="N64" i="16"/>
  <c r="O64" i="16"/>
  <c r="D65" i="16"/>
  <c r="E65" i="16"/>
  <c r="F65" i="16"/>
  <c r="G65" i="16"/>
  <c r="H65" i="16"/>
  <c r="I65" i="16"/>
  <c r="J65" i="16"/>
  <c r="K65" i="16"/>
  <c r="L65" i="16"/>
  <c r="M65" i="16"/>
  <c r="N65" i="16"/>
  <c r="O65" i="16"/>
  <c r="D66" i="16"/>
  <c r="E66" i="16"/>
  <c r="F66" i="16"/>
  <c r="G66" i="16"/>
  <c r="H66" i="16"/>
  <c r="I66" i="16"/>
  <c r="J66" i="16"/>
  <c r="K66" i="16"/>
  <c r="L66" i="16"/>
  <c r="M66" i="16"/>
  <c r="N66" i="16"/>
  <c r="O66" i="16"/>
  <c r="D58" i="16"/>
  <c r="E58" i="16"/>
  <c r="F58" i="16"/>
  <c r="G58" i="16"/>
  <c r="H58" i="16"/>
  <c r="I58" i="16"/>
  <c r="J58" i="16"/>
  <c r="K58" i="16"/>
  <c r="L58" i="16"/>
  <c r="M58" i="16"/>
  <c r="N58" i="16"/>
  <c r="O58" i="16"/>
  <c r="D59" i="16"/>
  <c r="E59" i="16"/>
  <c r="F59" i="16"/>
  <c r="G59" i="16"/>
  <c r="H59" i="16"/>
  <c r="I59" i="16"/>
  <c r="J59" i="16"/>
  <c r="K59" i="16"/>
  <c r="L59" i="16"/>
  <c r="M59" i="16"/>
  <c r="N59" i="16"/>
  <c r="O59" i="16"/>
  <c r="D60" i="16"/>
  <c r="E60" i="16"/>
  <c r="F60" i="16"/>
  <c r="G60" i="16"/>
  <c r="H60" i="16"/>
  <c r="I60" i="16"/>
  <c r="J60" i="16"/>
  <c r="K60" i="16"/>
  <c r="L60" i="16"/>
  <c r="M60" i="16"/>
  <c r="N60" i="16"/>
  <c r="O60" i="16"/>
  <c r="D61" i="16"/>
  <c r="E61" i="16"/>
  <c r="F61" i="16"/>
  <c r="G61" i="16"/>
  <c r="H61" i="16"/>
  <c r="I61" i="16"/>
  <c r="J61" i="16"/>
  <c r="K61" i="16"/>
  <c r="L61" i="16"/>
  <c r="M61" i="16"/>
  <c r="N61" i="16"/>
  <c r="O61" i="16"/>
  <c r="D48" i="16"/>
  <c r="E48" i="16"/>
  <c r="F48" i="16"/>
  <c r="G48" i="16"/>
  <c r="H48" i="16"/>
  <c r="I48" i="16"/>
  <c r="J48" i="16"/>
  <c r="K48" i="16"/>
  <c r="L48" i="16"/>
  <c r="M48" i="16"/>
  <c r="N48" i="16"/>
  <c r="O48" i="16"/>
  <c r="D49" i="16"/>
  <c r="E49" i="16"/>
  <c r="F49" i="16"/>
  <c r="G49" i="16"/>
  <c r="H49" i="16"/>
  <c r="I49" i="16"/>
  <c r="J49" i="16"/>
  <c r="K49" i="16"/>
  <c r="L49" i="16"/>
  <c r="M49" i="16"/>
  <c r="N49" i="16"/>
  <c r="O49" i="16"/>
  <c r="D50" i="16"/>
  <c r="E50" i="16"/>
  <c r="F50" i="16"/>
  <c r="G50" i="16"/>
  <c r="H50" i="16"/>
  <c r="I50" i="16"/>
  <c r="J50" i="16"/>
  <c r="K50" i="16"/>
  <c r="L50" i="16"/>
  <c r="M50" i="16"/>
  <c r="N50" i="16"/>
  <c r="O50" i="16"/>
  <c r="D51" i="16"/>
  <c r="E51" i="16"/>
  <c r="F51" i="16"/>
  <c r="G51" i="16"/>
  <c r="H51" i="16"/>
  <c r="I51" i="16"/>
  <c r="J51" i="16"/>
  <c r="K51" i="16"/>
  <c r="L51" i="16"/>
  <c r="M51" i="16"/>
  <c r="N51" i="16"/>
  <c r="O51" i="16"/>
  <c r="D43" i="16"/>
  <c r="E43" i="16"/>
  <c r="F43" i="16"/>
  <c r="G43" i="16"/>
  <c r="H43" i="16"/>
  <c r="I43" i="16"/>
  <c r="J43" i="16"/>
  <c r="K43" i="16"/>
  <c r="L43" i="16"/>
  <c r="M43" i="16"/>
  <c r="N43" i="16"/>
  <c r="O43" i="16"/>
  <c r="D44" i="16"/>
  <c r="E44" i="16"/>
  <c r="F44" i="16"/>
  <c r="G44" i="16"/>
  <c r="H44" i="16"/>
  <c r="I44" i="16"/>
  <c r="J44" i="16"/>
  <c r="K44" i="16"/>
  <c r="L44" i="16"/>
  <c r="M44" i="16"/>
  <c r="N44" i="16"/>
  <c r="O44" i="16"/>
  <c r="D45" i="16"/>
  <c r="E45" i="16"/>
  <c r="F45" i="16"/>
  <c r="G45" i="16"/>
  <c r="H45" i="16"/>
  <c r="I45" i="16"/>
  <c r="J45" i="16"/>
  <c r="K45" i="16"/>
  <c r="L45" i="16"/>
  <c r="M45" i="16"/>
  <c r="N45" i="16"/>
  <c r="O45" i="16"/>
  <c r="D46" i="16"/>
  <c r="E46" i="16"/>
  <c r="F46" i="16"/>
  <c r="G46" i="16"/>
  <c r="H46" i="16"/>
  <c r="I46" i="16"/>
  <c r="J46" i="16"/>
  <c r="K46" i="16"/>
  <c r="L46" i="16"/>
  <c r="M46" i="16"/>
  <c r="N46" i="16"/>
  <c r="O46" i="16"/>
  <c r="D38" i="16"/>
  <c r="E38" i="16"/>
  <c r="F38" i="16"/>
  <c r="G38" i="16"/>
  <c r="H38" i="16"/>
  <c r="I38" i="16"/>
  <c r="J38" i="16"/>
  <c r="K38" i="16"/>
  <c r="L38" i="16"/>
  <c r="M38" i="16"/>
  <c r="N38" i="16"/>
  <c r="O38" i="16"/>
  <c r="D39" i="16"/>
  <c r="E39" i="16"/>
  <c r="F39" i="16"/>
  <c r="G39" i="16"/>
  <c r="H39" i="16"/>
  <c r="I39" i="16"/>
  <c r="J39" i="16"/>
  <c r="K39" i="16"/>
  <c r="L39" i="16"/>
  <c r="M39" i="16"/>
  <c r="N39" i="16"/>
  <c r="O39" i="16"/>
  <c r="D40" i="16"/>
  <c r="E40" i="16"/>
  <c r="F40" i="16"/>
  <c r="G40" i="16"/>
  <c r="H40" i="16"/>
  <c r="I40" i="16"/>
  <c r="J40" i="16"/>
  <c r="K40" i="16"/>
  <c r="L40" i="16"/>
  <c r="M40" i="16"/>
  <c r="N40" i="16"/>
  <c r="O40" i="16"/>
  <c r="D41" i="16"/>
  <c r="E41" i="16"/>
  <c r="F41" i="16"/>
  <c r="G41" i="16"/>
  <c r="H41" i="16"/>
  <c r="I41" i="16"/>
  <c r="J41" i="16"/>
  <c r="K41" i="16"/>
  <c r="L41" i="16"/>
  <c r="M41" i="16"/>
  <c r="N41" i="16"/>
  <c r="O41" i="16"/>
  <c r="D53" i="16"/>
  <c r="E53" i="16"/>
  <c r="F53" i="16"/>
  <c r="G53" i="16"/>
  <c r="H53" i="16"/>
  <c r="I53" i="16"/>
  <c r="J53" i="16"/>
  <c r="K53" i="16"/>
  <c r="L53" i="16"/>
  <c r="M53" i="16"/>
  <c r="N53" i="16"/>
  <c r="O53" i="16"/>
  <c r="D54" i="16"/>
  <c r="E54" i="16"/>
  <c r="F54" i="16"/>
  <c r="G54" i="16"/>
  <c r="H54" i="16"/>
  <c r="I54" i="16"/>
  <c r="J54" i="16"/>
  <c r="K54" i="16"/>
  <c r="L54" i="16"/>
  <c r="M54" i="16"/>
  <c r="N54" i="16"/>
  <c r="O54" i="16"/>
  <c r="D55" i="16"/>
  <c r="E55" i="16"/>
  <c r="F55" i="16"/>
  <c r="G55" i="16"/>
  <c r="H55" i="16"/>
  <c r="I55" i="16"/>
  <c r="J55" i="16"/>
  <c r="K55" i="16"/>
  <c r="L55" i="16"/>
  <c r="M55" i="16"/>
  <c r="N55" i="16"/>
  <c r="O55" i="16"/>
  <c r="D56" i="16"/>
  <c r="E56" i="16"/>
  <c r="F56" i="16"/>
  <c r="G56" i="16"/>
  <c r="H56" i="16"/>
  <c r="I56" i="16"/>
  <c r="J56" i="16"/>
  <c r="K56" i="16"/>
  <c r="L56" i="16"/>
  <c r="M56" i="16"/>
  <c r="N56" i="16"/>
  <c r="O56" i="16"/>
  <c r="D33" i="16"/>
  <c r="E33" i="16"/>
  <c r="F33" i="16"/>
  <c r="G33" i="16"/>
  <c r="H33" i="16"/>
  <c r="I33" i="16"/>
  <c r="J33" i="16"/>
  <c r="K33" i="16"/>
  <c r="L33" i="16"/>
  <c r="M33" i="16"/>
  <c r="N33" i="16"/>
  <c r="O33" i="16"/>
  <c r="D34" i="16"/>
  <c r="E34" i="16"/>
  <c r="F34" i="16"/>
  <c r="G34" i="16"/>
  <c r="H34" i="16"/>
  <c r="I34" i="16"/>
  <c r="J34" i="16"/>
  <c r="K34" i="16"/>
  <c r="L34" i="16"/>
  <c r="M34" i="16"/>
  <c r="N34" i="16"/>
  <c r="O34" i="16"/>
  <c r="D35" i="16"/>
  <c r="E35" i="16"/>
  <c r="F35" i="16"/>
  <c r="G35" i="16"/>
  <c r="H35" i="16"/>
  <c r="I35" i="16"/>
  <c r="J35" i="16"/>
  <c r="K35" i="16"/>
  <c r="L35" i="16"/>
  <c r="M35" i="16"/>
  <c r="N35" i="16"/>
  <c r="O35" i="16"/>
  <c r="D36" i="16"/>
  <c r="E36" i="16"/>
  <c r="F36" i="16"/>
  <c r="G36" i="16"/>
  <c r="H36" i="16"/>
  <c r="I36" i="16"/>
  <c r="J36" i="16"/>
  <c r="K36" i="16"/>
  <c r="L36" i="16"/>
  <c r="M36" i="16"/>
  <c r="N36" i="16"/>
  <c r="O36" i="16"/>
  <c r="D28" i="16"/>
  <c r="E28" i="16"/>
  <c r="F28" i="16"/>
  <c r="G28" i="16"/>
  <c r="H28" i="16"/>
  <c r="I28" i="16"/>
  <c r="J28" i="16"/>
  <c r="K28" i="16"/>
  <c r="L28" i="16"/>
  <c r="M28" i="16"/>
  <c r="N28" i="16"/>
  <c r="O28" i="16"/>
  <c r="D29" i="16"/>
  <c r="E29" i="16"/>
  <c r="F29" i="16"/>
  <c r="G29" i="16"/>
  <c r="H29" i="16"/>
  <c r="I29" i="16"/>
  <c r="J29" i="16"/>
  <c r="K29" i="16"/>
  <c r="L29" i="16"/>
  <c r="M29" i="16"/>
  <c r="N29" i="16"/>
  <c r="O29" i="16"/>
  <c r="D30" i="16"/>
  <c r="E30" i="16"/>
  <c r="F30" i="16"/>
  <c r="G30" i="16"/>
  <c r="H30" i="16"/>
  <c r="I30" i="16"/>
  <c r="J30" i="16"/>
  <c r="K30" i="16"/>
  <c r="L30" i="16"/>
  <c r="M30" i="16"/>
  <c r="N30" i="16"/>
  <c r="O30" i="16"/>
  <c r="D31" i="16"/>
  <c r="E31" i="16"/>
  <c r="F31" i="16"/>
  <c r="G31" i="16"/>
  <c r="H31" i="16"/>
  <c r="I31" i="16"/>
  <c r="J31" i="16"/>
  <c r="K31" i="16"/>
  <c r="L31" i="16"/>
  <c r="M31" i="16"/>
  <c r="N31" i="16"/>
  <c r="O31" i="16"/>
  <c r="D23" i="16"/>
  <c r="E23" i="16"/>
  <c r="F23" i="16"/>
  <c r="G23" i="16"/>
  <c r="H23" i="16"/>
  <c r="I23" i="16"/>
  <c r="J23" i="16"/>
  <c r="K23" i="16"/>
  <c r="L23" i="16"/>
  <c r="M23" i="16"/>
  <c r="N23" i="16"/>
  <c r="O23" i="16"/>
  <c r="D24" i="16"/>
  <c r="E24" i="16"/>
  <c r="F24" i="16"/>
  <c r="G24" i="16"/>
  <c r="H24" i="16"/>
  <c r="I24" i="16"/>
  <c r="J24" i="16"/>
  <c r="K24" i="16"/>
  <c r="L24" i="16"/>
  <c r="M24" i="16"/>
  <c r="N24" i="16"/>
  <c r="O24" i="16"/>
  <c r="D25" i="16"/>
  <c r="E25" i="16"/>
  <c r="F25" i="16"/>
  <c r="G25" i="16"/>
  <c r="H25" i="16"/>
  <c r="I25" i="16"/>
  <c r="J25" i="16"/>
  <c r="K25" i="16"/>
  <c r="L25" i="16"/>
  <c r="M25" i="16"/>
  <c r="N25" i="16"/>
  <c r="O25" i="16"/>
  <c r="D26" i="16"/>
  <c r="E26" i="16"/>
  <c r="F26" i="16"/>
  <c r="G26" i="16"/>
  <c r="H26" i="16"/>
  <c r="I26" i="16"/>
  <c r="J26" i="16"/>
  <c r="K26" i="16"/>
  <c r="L26" i="16"/>
  <c r="M26" i="16"/>
  <c r="N26" i="16"/>
  <c r="O26" i="16"/>
  <c r="D18" i="16"/>
  <c r="E18" i="16"/>
  <c r="F18" i="16"/>
  <c r="G18" i="16"/>
  <c r="H18" i="16"/>
  <c r="I18" i="16"/>
  <c r="J18" i="16"/>
  <c r="K18" i="16"/>
  <c r="L18" i="16"/>
  <c r="M18" i="16"/>
  <c r="N18" i="16"/>
  <c r="O18" i="16"/>
  <c r="D19" i="16"/>
  <c r="E19" i="16"/>
  <c r="F19" i="16"/>
  <c r="G19" i="16"/>
  <c r="H19" i="16"/>
  <c r="I19" i="16"/>
  <c r="J19" i="16"/>
  <c r="K19" i="16"/>
  <c r="L19" i="16"/>
  <c r="M19" i="16"/>
  <c r="N19" i="16"/>
  <c r="O19" i="16"/>
  <c r="D20" i="16"/>
  <c r="E20" i="16"/>
  <c r="F20" i="16"/>
  <c r="G20" i="16"/>
  <c r="H20" i="16"/>
  <c r="I20" i="16"/>
  <c r="J20" i="16"/>
  <c r="K20" i="16"/>
  <c r="L20" i="16"/>
  <c r="M20" i="16"/>
  <c r="N20" i="16"/>
  <c r="O20" i="16"/>
  <c r="D21" i="16"/>
  <c r="E21" i="16"/>
  <c r="F21" i="16"/>
  <c r="G21" i="16"/>
  <c r="H21" i="16"/>
  <c r="I21" i="16"/>
  <c r="J21" i="16"/>
  <c r="K21" i="16"/>
  <c r="L21" i="16"/>
  <c r="M21" i="16"/>
  <c r="N21" i="16"/>
  <c r="O21" i="16"/>
  <c r="D13" i="16"/>
  <c r="E13" i="16"/>
  <c r="F13" i="16"/>
  <c r="G13" i="16"/>
  <c r="H13" i="16"/>
  <c r="I13" i="16"/>
  <c r="J13" i="16"/>
  <c r="K13" i="16"/>
  <c r="L13" i="16"/>
  <c r="M13" i="16"/>
  <c r="N13" i="16"/>
  <c r="O13" i="16"/>
  <c r="D14" i="16"/>
  <c r="E14" i="16"/>
  <c r="F14" i="16"/>
  <c r="G14" i="16"/>
  <c r="H14" i="16"/>
  <c r="I14" i="16"/>
  <c r="J14" i="16"/>
  <c r="K14" i="16"/>
  <c r="L14" i="16"/>
  <c r="M14" i="16"/>
  <c r="N14" i="16"/>
  <c r="O14" i="16"/>
  <c r="D15" i="16"/>
  <c r="E15" i="16"/>
  <c r="F15" i="16"/>
  <c r="G15" i="16"/>
  <c r="H15" i="16"/>
  <c r="I15" i="16"/>
  <c r="J15" i="16"/>
  <c r="K15" i="16"/>
  <c r="L15" i="16"/>
  <c r="M15" i="16"/>
  <c r="N15" i="16"/>
  <c r="O15" i="16"/>
  <c r="D16" i="16"/>
  <c r="E16" i="16"/>
  <c r="F16" i="16"/>
  <c r="G16" i="16"/>
  <c r="H16" i="16"/>
  <c r="I16" i="16"/>
  <c r="J16" i="16"/>
  <c r="K16" i="16"/>
  <c r="L16" i="16"/>
  <c r="M16" i="16"/>
  <c r="N16" i="16"/>
  <c r="O16" i="16"/>
  <c r="D8" i="16"/>
  <c r="E8" i="16"/>
  <c r="F8" i="16"/>
  <c r="G8" i="16"/>
  <c r="H8" i="16"/>
  <c r="I8" i="16"/>
  <c r="J8" i="16"/>
  <c r="K8" i="16"/>
  <c r="L8" i="16"/>
  <c r="M8" i="16"/>
  <c r="N8" i="16"/>
  <c r="O8" i="16"/>
  <c r="D9" i="16"/>
  <c r="E9" i="16"/>
  <c r="F9" i="16"/>
  <c r="G9" i="16"/>
  <c r="H9" i="16"/>
  <c r="I9" i="16"/>
  <c r="J9" i="16"/>
  <c r="K9" i="16"/>
  <c r="L9" i="16"/>
  <c r="M9" i="16"/>
  <c r="N9" i="16"/>
  <c r="O9" i="16"/>
  <c r="D10" i="16"/>
  <c r="E10" i="16"/>
  <c r="F10" i="16"/>
  <c r="G10" i="16"/>
  <c r="H10" i="16"/>
  <c r="I10" i="16"/>
  <c r="J10" i="16"/>
  <c r="K10" i="16"/>
  <c r="L10" i="16"/>
  <c r="M10" i="16"/>
  <c r="N10" i="16"/>
  <c r="O10" i="16"/>
  <c r="D11" i="16"/>
  <c r="E11" i="16"/>
  <c r="F11" i="16"/>
  <c r="G11" i="16"/>
  <c r="H11" i="16"/>
  <c r="I11" i="16"/>
  <c r="J11" i="16"/>
  <c r="K11" i="16"/>
  <c r="L11" i="16"/>
  <c r="M11" i="16"/>
  <c r="N11" i="16"/>
  <c r="O11" i="16"/>
  <c r="K76" i="18"/>
  <c r="E138" i="18"/>
  <c r="D138" i="18"/>
  <c r="C138" i="18"/>
  <c r="B138" i="18"/>
  <c r="D87" i="7"/>
  <c r="E87" i="7"/>
  <c r="F87" i="7"/>
  <c r="G87" i="7"/>
  <c r="H87" i="7"/>
  <c r="I87" i="7"/>
  <c r="J87" i="7"/>
  <c r="K87" i="7"/>
  <c r="L87" i="7"/>
  <c r="M87" i="7"/>
  <c r="N87" i="7"/>
  <c r="O87" i="7"/>
  <c r="D62" i="7"/>
  <c r="E62" i="7"/>
  <c r="F62" i="7"/>
  <c r="G62" i="7"/>
  <c r="H62" i="7"/>
  <c r="I62" i="7"/>
  <c r="J62" i="7"/>
  <c r="K62" i="7"/>
  <c r="L62" i="7"/>
  <c r="M62" i="7"/>
  <c r="N62" i="7"/>
  <c r="O62" i="7"/>
  <c r="D70" i="7"/>
  <c r="E70" i="7"/>
  <c r="F70" i="7"/>
  <c r="G70" i="7"/>
  <c r="H70" i="7"/>
  <c r="I70" i="7"/>
  <c r="J70" i="7"/>
  <c r="K70" i="7"/>
  <c r="L70" i="7"/>
  <c r="M70" i="7"/>
  <c r="N70" i="7"/>
  <c r="O70" i="7"/>
  <c r="D86" i="7"/>
  <c r="E86" i="7"/>
  <c r="F86" i="7"/>
  <c r="G86" i="7"/>
  <c r="H86" i="7"/>
  <c r="I86" i="7"/>
  <c r="J86" i="7"/>
  <c r="K86" i="7"/>
  <c r="L86" i="7"/>
  <c r="M86" i="7"/>
  <c r="N86" i="7"/>
  <c r="O86" i="7"/>
  <c r="D71" i="7"/>
  <c r="E71" i="7"/>
  <c r="F71" i="7"/>
  <c r="G71" i="7"/>
  <c r="H71" i="7"/>
  <c r="I71" i="7"/>
  <c r="J71" i="7"/>
  <c r="K71" i="7"/>
  <c r="L71" i="7"/>
  <c r="M71" i="7"/>
  <c r="N71" i="7"/>
  <c r="O71" i="7"/>
  <c r="C86" i="7"/>
  <c r="C62" i="7"/>
  <c r="B134" i="19"/>
  <c r="B134" i="42"/>
  <c r="B134" i="41"/>
  <c r="I874" i="17"/>
  <c r="B134" i="40" s="1"/>
  <c r="J874" i="17"/>
  <c r="B134" i="39" s="1"/>
  <c r="K874" i="17"/>
  <c r="B134" i="38" s="1"/>
  <c r="L874" i="17"/>
  <c r="B134" i="37" s="1"/>
  <c r="P874" i="17"/>
  <c r="B134" i="33" s="1"/>
  <c r="Q874" i="17"/>
  <c r="B134" i="43" s="1"/>
  <c r="F875" i="17"/>
  <c r="G875" i="17"/>
  <c r="C134" i="42" s="1"/>
  <c r="H875" i="17"/>
  <c r="C134" i="41" s="1"/>
  <c r="I875" i="17"/>
  <c r="C134" i="40" s="1"/>
  <c r="J875" i="17"/>
  <c r="C134" i="39" s="1"/>
  <c r="K875" i="17"/>
  <c r="C134" i="38" s="1"/>
  <c r="L875" i="17"/>
  <c r="C134" i="37" s="1"/>
  <c r="P875" i="17"/>
  <c r="C134" i="33" s="1"/>
  <c r="Q875" i="17"/>
  <c r="C134" i="43" s="1"/>
  <c r="F876" i="17"/>
  <c r="D134" i="19" s="1"/>
  <c r="G876" i="17"/>
  <c r="H876" i="17"/>
  <c r="D134" i="41" s="1"/>
  <c r="I876" i="17"/>
  <c r="D134" i="40" s="1"/>
  <c r="J876" i="17"/>
  <c r="D134" i="39" s="1"/>
  <c r="K876" i="17"/>
  <c r="D134" i="38" s="1"/>
  <c r="L876" i="17"/>
  <c r="D134" i="37" s="1"/>
  <c r="P876" i="17"/>
  <c r="D134" i="33" s="1"/>
  <c r="Q876" i="17"/>
  <c r="D134" i="43" s="1"/>
  <c r="F877" i="17"/>
  <c r="E134" i="19" s="1"/>
  <c r="G877" i="17"/>
  <c r="H877" i="17"/>
  <c r="E134" i="41" s="1"/>
  <c r="I877" i="17"/>
  <c r="E134" i="40" s="1"/>
  <c r="J877" i="17"/>
  <c r="E134" i="39" s="1"/>
  <c r="K877" i="17"/>
  <c r="E134" i="38" s="1"/>
  <c r="L877" i="17"/>
  <c r="E134" i="37" s="1"/>
  <c r="P877" i="17"/>
  <c r="E134" i="33" s="1"/>
  <c r="Q877" i="17"/>
  <c r="E134" i="43" s="1"/>
  <c r="B133" i="19"/>
  <c r="B133" i="42"/>
  <c r="B133" i="41"/>
  <c r="I911" i="17"/>
  <c r="B133" i="40" s="1"/>
  <c r="J911" i="17"/>
  <c r="B133" i="39" s="1"/>
  <c r="K911" i="17"/>
  <c r="B133" i="38" s="1"/>
  <c r="L911" i="17"/>
  <c r="B133" i="37" s="1"/>
  <c r="P911" i="17"/>
  <c r="B133" i="33" s="1"/>
  <c r="Q911" i="17"/>
  <c r="B133" i="43" s="1"/>
  <c r="F912" i="17"/>
  <c r="C133" i="19" s="1"/>
  <c r="G912" i="17"/>
  <c r="C133" i="42" s="1"/>
  <c r="H912" i="17"/>
  <c r="C133" i="41" s="1"/>
  <c r="I912" i="17"/>
  <c r="C133" i="40" s="1"/>
  <c r="J912" i="17"/>
  <c r="C133" i="39" s="1"/>
  <c r="K912" i="17"/>
  <c r="C133" i="38" s="1"/>
  <c r="L912" i="17"/>
  <c r="C133" i="37" s="1"/>
  <c r="P912" i="17"/>
  <c r="C133" i="33" s="1"/>
  <c r="Q912" i="17"/>
  <c r="C133" i="43" s="1"/>
  <c r="F913" i="17"/>
  <c r="D133" i="19" s="1"/>
  <c r="G913" i="17"/>
  <c r="D133" i="42" s="1"/>
  <c r="H913" i="17"/>
  <c r="D133" i="41" s="1"/>
  <c r="I913" i="17"/>
  <c r="D133" i="40" s="1"/>
  <c r="J913" i="17"/>
  <c r="D133" i="39" s="1"/>
  <c r="K913" i="17"/>
  <c r="D133" i="38" s="1"/>
  <c r="L913" i="17"/>
  <c r="D133" i="37" s="1"/>
  <c r="P913" i="17"/>
  <c r="D133" i="33" s="1"/>
  <c r="Q913" i="17"/>
  <c r="D133" i="43" s="1"/>
  <c r="F914" i="17"/>
  <c r="E133" i="19" s="1"/>
  <c r="G914" i="17"/>
  <c r="E133" i="42" s="1"/>
  <c r="H914" i="17"/>
  <c r="E133" i="41" s="1"/>
  <c r="I914" i="17"/>
  <c r="E133" i="40" s="1"/>
  <c r="J914" i="17"/>
  <c r="E133" i="39" s="1"/>
  <c r="K914" i="17"/>
  <c r="E133" i="38" s="1"/>
  <c r="L914" i="17"/>
  <c r="E133" i="37" s="1"/>
  <c r="P914" i="17"/>
  <c r="E133" i="33" s="1"/>
  <c r="Q914" i="17"/>
  <c r="E133" i="43" s="1"/>
  <c r="D106" i="7"/>
  <c r="E106" i="7"/>
  <c r="F106" i="7"/>
  <c r="G106" i="7"/>
  <c r="H106" i="7"/>
  <c r="I106" i="7"/>
  <c r="J106" i="7"/>
  <c r="K106" i="7"/>
  <c r="L106" i="7"/>
  <c r="M106" i="7"/>
  <c r="N106" i="7"/>
  <c r="C106" i="7"/>
  <c r="D99" i="7"/>
  <c r="E99" i="7"/>
  <c r="F99" i="7"/>
  <c r="G99" i="7"/>
  <c r="H99" i="7"/>
  <c r="I99" i="7"/>
  <c r="J99" i="7"/>
  <c r="K99" i="7"/>
  <c r="L99" i="7"/>
  <c r="M99" i="7"/>
  <c r="N99" i="7"/>
  <c r="D100" i="7"/>
  <c r="E100" i="7"/>
  <c r="F100" i="7"/>
  <c r="G100" i="7"/>
  <c r="H100" i="7"/>
  <c r="I100" i="7"/>
  <c r="J100" i="7"/>
  <c r="K100" i="7"/>
  <c r="L100" i="7"/>
  <c r="M100" i="7"/>
  <c r="N100" i="7"/>
  <c r="C100" i="7"/>
  <c r="C99" i="7"/>
  <c r="F868" i="17"/>
  <c r="G868" i="17"/>
  <c r="H868" i="17"/>
  <c r="I868" i="17"/>
  <c r="J868" i="17"/>
  <c r="K868" i="17"/>
  <c r="L868" i="17"/>
  <c r="P868" i="17"/>
  <c r="Q868" i="17"/>
  <c r="A82" i="18"/>
  <c r="Q909" i="17"/>
  <c r="E137" i="43" s="1"/>
  <c r="P909" i="17"/>
  <c r="E137" i="33" s="1"/>
  <c r="L909" i="17"/>
  <c r="E137" i="37" s="1"/>
  <c r="K909" i="17"/>
  <c r="E137" i="38" s="1"/>
  <c r="J909" i="17"/>
  <c r="E137" i="39" s="1"/>
  <c r="I909" i="17"/>
  <c r="E137" i="40" s="1"/>
  <c r="H909" i="17"/>
  <c r="E137" i="41" s="1"/>
  <c r="G909" i="17"/>
  <c r="F909" i="17"/>
  <c r="E137" i="19" s="1"/>
  <c r="C105" i="7"/>
  <c r="Q908" i="17"/>
  <c r="D137" i="43" s="1"/>
  <c r="P908" i="17"/>
  <c r="D137" i="33" s="1"/>
  <c r="L908" i="17"/>
  <c r="D137" i="37" s="1"/>
  <c r="K908" i="17"/>
  <c r="D137" i="38" s="1"/>
  <c r="J908" i="17"/>
  <c r="D137" i="39" s="1"/>
  <c r="I908" i="17"/>
  <c r="D137" i="40" s="1"/>
  <c r="H908" i="17"/>
  <c r="D137" i="41" s="1"/>
  <c r="G908" i="17"/>
  <c r="F908" i="17"/>
  <c r="D137" i="19" s="1"/>
  <c r="D137" i="18"/>
  <c r="Q907" i="17"/>
  <c r="C137" i="43" s="1"/>
  <c r="P907" i="17"/>
  <c r="C137" i="33" s="1"/>
  <c r="L907" i="17"/>
  <c r="C137" i="37" s="1"/>
  <c r="K907" i="17"/>
  <c r="C137" i="38" s="1"/>
  <c r="J907" i="17"/>
  <c r="C137" i="39" s="1"/>
  <c r="I907" i="17"/>
  <c r="C137" i="40" s="1"/>
  <c r="H907" i="17"/>
  <c r="C137" i="41" s="1"/>
  <c r="G907" i="17"/>
  <c r="C137" i="42" s="1"/>
  <c r="F907" i="17"/>
  <c r="C137" i="19" s="1"/>
  <c r="Q906" i="17"/>
  <c r="B137" i="43" s="1"/>
  <c r="P906" i="17"/>
  <c r="B137" i="33" s="1"/>
  <c r="L906" i="17"/>
  <c r="B137" i="37" s="1"/>
  <c r="K906" i="17"/>
  <c r="B137" i="38" s="1"/>
  <c r="J906" i="17"/>
  <c r="B137" i="39" s="1"/>
  <c r="I906" i="17"/>
  <c r="B137" i="40" s="1"/>
  <c r="H906" i="17"/>
  <c r="B137" i="41" s="1"/>
  <c r="G906" i="17"/>
  <c r="F906" i="17"/>
  <c r="B137" i="19" s="1"/>
  <c r="B137" i="18"/>
  <c r="Q904" i="17"/>
  <c r="P904" i="17"/>
  <c r="L904" i="17"/>
  <c r="K904" i="17"/>
  <c r="J904" i="17"/>
  <c r="I904" i="17"/>
  <c r="H904" i="17"/>
  <c r="G904" i="17"/>
  <c r="F904" i="17"/>
  <c r="Q903" i="17"/>
  <c r="P903" i="17"/>
  <c r="L903" i="17"/>
  <c r="K903" i="17"/>
  <c r="J903" i="17"/>
  <c r="I903" i="17"/>
  <c r="H903" i="17"/>
  <c r="G903" i="17"/>
  <c r="F903" i="17"/>
  <c r="Q902" i="17"/>
  <c r="P902" i="17"/>
  <c r="L902" i="17"/>
  <c r="K902" i="17"/>
  <c r="J902" i="17"/>
  <c r="I902" i="17"/>
  <c r="H902" i="17"/>
  <c r="G902" i="17"/>
  <c r="F902" i="17"/>
  <c r="Q901" i="17"/>
  <c r="P901" i="17"/>
  <c r="L901" i="17"/>
  <c r="K901" i="17"/>
  <c r="J901" i="17"/>
  <c r="I901" i="17"/>
  <c r="H901" i="17"/>
  <c r="G901" i="17"/>
  <c r="F901" i="17"/>
  <c r="Q887" i="17" l="1"/>
  <c r="Q889" i="17"/>
  <c r="G898" i="17"/>
  <c r="D134" i="42"/>
  <c r="G899" i="17"/>
  <c r="E134" i="42"/>
  <c r="E93" i="7"/>
  <c r="D137" i="42"/>
  <c r="G886" i="17"/>
  <c r="B137" i="42"/>
  <c r="E105" i="7"/>
  <c r="E137" i="42"/>
  <c r="F888" i="17"/>
  <c r="F887" i="17"/>
  <c r="F897" i="17"/>
  <c r="C134" i="19"/>
  <c r="E134" i="18"/>
  <c r="C134" i="18"/>
  <c r="B133" i="18"/>
  <c r="D133" i="18"/>
  <c r="C133" i="18"/>
  <c r="E133" i="18"/>
  <c r="B134" i="18"/>
  <c r="D134" i="18"/>
  <c r="Q886" i="17"/>
  <c r="Q888" i="17"/>
  <c r="K886" i="17"/>
  <c r="K888" i="17"/>
  <c r="K887" i="17"/>
  <c r="K889" i="17"/>
  <c r="P886" i="17"/>
  <c r="Q898" i="17"/>
  <c r="Q897" i="17"/>
  <c r="P888" i="17"/>
  <c r="P896" i="17"/>
  <c r="Q899" i="17"/>
  <c r="Q896" i="17"/>
  <c r="P897" i="17"/>
  <c r="L889" i="17"/>
  <c r="K898" i="17"/>
  <c r="K897" i="17"/>
  <c r="K896" i="17"/>
  <c r="K899" i="17"/>
  <c r="J889" i="17"/>
  <c r="H899" i="17"/>
  <c r="F889" i="17"/>
  <c r="C93" i="7"/>
  <c r="P898" i="17"/>
  <c r="P899" i="17"/>
  <c r="L886" i="17"/>
  <c r="L888" i="17"/>
  <c r="L887" i="17"/>
  <c r="I888" i="17"/>
  <c r="H896" i="17"/>
  <c r="F896" i="17"/>
  <c r="F898" i="17"/>
  <c r="D105" i="7"/>
  <c r="C94" i="7"/>
  <c r="C137" i="18"/>
  <c r="E137" i="18"/>
  <c r="L105" i="7"/>
  <c r="I899" i="17"/>
  <c r="I896" i="17"/>
  <c r="I897" i="17"/>
  <c r="P887" i="17"/>
  <c r="P889" i="17"/>
  <c r="N93" i="7"/>
  <c r="N94" i="7"/>
  <c r="N105" i="7"/>
  <c r="M93" i="7"/>
  <c r="M105" i="7"/>
  <c r="M94" i="7"/>
  <c r="L94" i="7"/>
  <c r="L93" i="7"/>
  <c r="L897" i="17"/>
  <c r="L898" i="17"/>
  <c r="K105" i="7"/>
  <c r="K93" i="7"/>
  <c r="K94" i="7"/>
  <c r="L896" i="17"/>
  <c r="L899" i="17"/>
  <c r="J94" i="7"/>
  <c r="J105" i="7"/>
  <c r="J93" i="7"/>
  <c r="J898" i="17"/>
  <c r="I93" i="7"/>
  <c r="I105" i="7"/>
  <c r="I94" i="7"/>
  <c r="J886" i="17"/>
  <c r="H93" i="7"/>
  <c r="J887" i="17"/>
  <c r="H105" i="7"/>
  <c r="J888" i="17"/>
  <c r="H94" i="7"/>
  <c r="I887" i="17"/>
  <c r="I898" i="17"/>
  <c r="J896" i="17"/>
  <c r="J897" i="17"/>
  <c r="J899" i="17"/>
  <c r="I886" i="17"/>
  <c r="I889" i="17"/>
  <c r="G105" i="7"/>
  <c r="G93" i="7"/>
  <c r="G94" i="7"/>
  <c r="G897" i="17"/>
  <c r="H897" i="17"/>
  <c r="H898" i="17"/>
  <c r="G896" i="17"/>
  <c r="F105" i="7"/>
  <c r="H889" i="17"/>
  <c r="F93" i="7"/>
  <c r="H888" i="17"/>
  <c r="H887" i="17"/>
  <c r="H886" i="17"/>
  <c r="F94" i="7"/>
  <c r="G887" i="17"/>
  <c r="G889" i="17"/>
  <c r="G888" i="17"/>
  <c r="E94" i="7"/>
  <c r="D93" i="7"/>
  <c r="F886" i="17"/>
  <c r="D94" i="7"/>
  <c r="F899" i="17"/>
  <c r="A56" i="7" l="1"/>
</calcChain>
</file>

<file path=xl/sharedStrings.xml><?xml version="1.0" encoding="utf-8"?>
<sst xmlns="http://schemas.openxmlformats.org/spreadsheetml/2006/main" count="7776" uniqueCount="858">
  <si>
    <t>LF</t>
  </si>
  <si>
    <t>EM</t>
  </si>
  <si>
    <t>UN</t>
  </si>
  <si>
    <t>RT</t>
  </si>
  <si>
    <t>CONNECTICUT DEPARTMENT OF LABOR</t>
  </si>
  <si>
    <t>OFFICE OF RESEARCH</t>
  </si>
  <si>
    <t>ANNUAL</t>
  </si>
  <si>
    <t>JAN</t>
  </si>
  <si>
    <t>FEB</t>
  </si>
  <si>
    <t>MAR</t>
  </si>
  <si>
    <t>APR</t>
  </si>
  <si>
    <t>MAY</t>
  </si>
  <si>
    <t>JUN</t>
  </si>
  <si>
    <t>JUL</t>
  </si>
  <si>
    <t>AUG</t>
  </si>
  <si>
    <t>SEP</t>
  </si>
  <si>
    <t>OCT</t>
  </si>
  <si>
    <t>NOV</t>
  </si>
  <si>
    <t>DEC</t>
  </si>
  <si>
    <t>AVERAGE</t>
  </si>
  <si>
    <t xml:space="preserve">Bridgeport </t>
  </si>
  <si>
    <t xml:space="preserve">Derby </t>
  </si>
  <si>
    <t>Ansonia</t>
  </si>
  <si>
    <t xml:space="preserve">Darien </t>
  </si>
  <si>
    <t xml:space="preserve">Easton  </t>
  </si>
  <si>
    <t xml:space="preserve">Fairfield </t>
  </si>
  <si>
    <t>Milford</t>
  </si>
  <si>
    <t xml:space="preserve">Monroe </t>
  </si>
  <si>
    <t xml:space="preserve">New Canaan </t>
  </si>
  <si>
    <t xml:space="preserve">Newtown </t>
  </si>
  <si>
    <t>Norwalk</t>
  </si>
  <si>
    <t>Oxford</t>
  </si>
  <si>
    <t xml:space="preserve">Ridgefield </t>
  </si>
  <si>
    <t xml:space="preserve">Seymour </t>
  </si>
  <si>
    <t xml:space="preserve">Shelton </t>
  </si>
  <si>
    <t xml:space="preserve">Southbury </t>
  </si>
  <si>
    <t xml:space="preserve">Stamford </t>
  </si>
  <si>
    <t>Stratford</t>
  </si>
  <si>
    <t xml:space="preserve">Trumbull </t>
  </si>
  <si>
    <t xml:space="preserve">Weston </t>
  </si>
  <si>
    <t xml:space="preserve">Wilton </t>
  </si>
  <si>
    <t xml:space="preserve">Woodbridge </t>
  </si>
  <si>
    <t>CONNECTICUT LABOR FORCE DATA BY PLACE OF RESIDENCE</t>
  </si>
  <si>
    <t>Bethel</t>
  </si>
  <si>
    <t>Bridgewater</t>
  </si>
  <si>
    <t>Brookfield</t>
  </si>
  <si>
    <t xml:space="preserve">Danbury </t>
  </si>
  <si>
    <t>New Fairfield</t>
  </si>
  <si>
    <t>New Milford</t>
  </si>
  <si>
    <t xml:space="preserve">Sherman </t>
  </si>
  <si>
    <t xml:space="preserve">East Windsor </t>
  </si>
  <si>
    <t xml:space="preserve">Enfield </t>
  </si>
  <si>
    <t xml:space="preserve">Somers </t>
  </si>
  <si>
    <t xml:space="preserve">Suffield </t>
  </si>
  <si>
    <t xml:space="preserve">Windsor Locks </t>
  </si>
  <si>
    <t>Andover</t>
  </si>
  <si>
    <t>Ashford</t>
  </si>
  <si>
    <t xml:space="preserve">Avon </t>
  </si>
  <si>
    <t>Barkhamsted</t>
  </si>
  <si>
    <t xml:space="preserve">Berlin </t>
  </si>
  <si>
    <t>Bloomfield</t>
  </si>
  <si>
    <t>Bolton</t>
  </si>
  <si>
    <t xml:space="preserve">Bristol </t>
  </si>
  <si>
    <t xml:space="preserve">Burlington </t>
  </si>
  <si>
    <t>Canton</t>
  </si>
  <si>
    <t>Colchester</t>
  </si>
  <si>
    <t>Columbia</t>
  </si>
  <si>
    <t xml:space="preserve">Coventry </t>
  </si>
  <si>
    <t>Cromwell</t>
  </si>
  <si>
    <t xml:space="preserve">East Granby </t>
  </si>
  <si>
    <t xml:space="preserve">East Haddam </t>
  </si>
  <si>
    <t>East Hampton</t>
  </si>
  <si>
    <t xml:space="preserve">East Hartford </t>
  </si>
  <si>
    <t xml:space="preserve">Ellington </t>
  </si>
  <si>
    <t xml:space="preserve">Farmington </t>
  </si>
  <si>
    <t>Glastonbury</t>
  </si>
  <si>
    <t>Granby</t>
  </si>
  <si>
    <t xml:space="preserve">Haddam </t>
  </si>
  <si>
    <t xml:space="preserve">Hartford </t>
  </si>
  <si>
    <t xml:space="preserve">Hartland </t>
  </si>
  <si>
    <t xml:space="preserve">Harwinton </t>
  </si>
  <si>
    <t xml:space="preserve">Hebron </t>
  </si>
  <si>
    <t>Lebanon</t>
  </si>
  <si>
    <t>Manchester</t>
  </si>
  <si>
    <t xml:space="preserve">Mansfield </t>
  </si>
  <si>
    <t xml:space="preserve">Marlborough </t>
  </si>
  <si>
    <t xml:space="preserve">Middlefield </t>
  </si>
  <si>
    <t xml:space="preserve">Middletown </t>
  </si>
  <si>
    <t xml:space="preserve">New Britain </t>
  </si>
  <si>
    <t>New Hartford</t>
  </si>
  <si>
    <t xml:space="preserve">Newington </t>
  </si>
  <si>
    <t xml:space="preserve">Plainville </t>
  </si>
  <si>
    <t xml:space="preserve">Plymouth </t>
  </si>
  <si>
    <t xml:space="preserve">Portland </t>
  </si>
  <si>
    <t xml:space="preserve">Rocky Hill </t>
  </si>
  <si>
    <t xml:space="preserve">Simsbury </t>
  </si>
  <si>
    <t>Southington</t>
  </si>
  <si>
    <t xml:space="preserve">South Windsor </t>
  </si>
  <si>
    <t xml:space="preserve">Stafford </t>
  </si>
  <si>
    <t xml:space="preserve">Thomaston </t>
  </si>
  <si>
    <t xml:space="preserve">Tolland </t>
  </si>
  <si>
    <t xml:space="preserve">Vernon </t>
  </si>
  <si>
    <t>West Hartford</t>
  </si>
  <si>
    <t xml:space="preserve">Wethersfield </t>
  </si>
  <si>
    <t>Willington</t>
  </si>
  <si>
    <t>Windsor</t>
  </si>
  <si>
    <t>Bethany</t>
  </si>
  <si>
    <t xml:space="preserve">Branford </t>
  </si>
  <si>
    <t>Cheshire</t>
  </si>
  <si>
    <t xml:space="preserve">Chester </t>
  </si>
  <si>
    <t xml:space="preserve">Clinton </t>
  </si>
  <si>
    <t xml:space="preserve">Deep River </t>
  </si>
  <si>
    <t>Durham</t>
  </si>
  <si>
    <t xml:space="preserve">East Haven </t>
  </si>
  <si>
    <t xml:space="preserve">Essex </t>
  </si>
  <si>
    <t xml:space="preserve">Guilford </t>
  </si>
  <si>
    <t>Hamden</t>
  </si>
  <si>
    <t>Killingworth</t>
  </si>
  <si>
    <t xml:space="preserve">Madison </t>
  </si>
  <si>
    <t xml:space="preserve">Meriden </t>
  </si>
  <si>
    <t>New Haven</t>
  </si>
  <si>
    <t xml:space="preserve">North Branford </t>
  </si>
  <si>
    <t xml:space="preserve">North Haven </t>
  </si>
  <si>
    <t xml:space="preserve">Old Saybrook </t>
  </si>
  <si>
    <t xml:space="preserve">Orange </t>
  </si>
  <si>
    <t>Wallingford</t>
  </si>
  <si>
    <t xml:space="preserve">Westbrook </t>
  </si>
  <si>
    <t xml:space="preserve">West Haven </t>
  </si>
  <si>
    <t xml:space="preserve">Bozrah </t>
  </si>
  <si>
    <t>Canterbury</t>
  </si>
  <si>
    <t xml:space="preserve">East Lyme </t>
  </si>
  <si>
    <t xml:space="preserve">Franklin </t>
  </si>
  <si>
    <t xml:space="preserve">Griswold </t>
  </si>
  <si>
    <t xml:space="preserve">Groton </t>
  </si>
  <si>
    <t xml:space="preserve">Ledyard </t>
  </si>
  <si>
    <t xml:space="preserve">Lisbon </t>
  </si>
  <si>
    <t xml:space="preserve">Lyme </t>
  </si>
  <si>
    <t xml:space="preserve">Montville </t>
  </si>
  <si>
    <t xml:space="preserve">New London </t>
  </si>
  <si>
    <t xml:space="preserve">North Stonington </t>
  </si>
  <si>
    <t>Norwich</t>
  </si>
  <si>
    <t xml:space="preserve">Old Lyme </t>
  </si>
  <si>
    <t xml:space="preserve">Preston </t>
  </si>
  <si>
    <t xml:space="preserve">Salem </t>
  </si>
  <si>
    <t>Sprague</t>
  </si>
  <si>
    <t xml:space="preserve">Stonington </t>
  </si>
  <si>
    <t xml:space="preserve">Voluntown </t>
  </si>
  <si>
    <t xml:space="preserve">Waterford </t>
  </si>
  <si>
    <t xml:space="preserve"> </t>
  </si>
  <si>
    <t>Phone (860)263-6290</t>
  </si>
  <si>
    <t>***FOR OFFICE USE ONLY.  DO NOT RELEASE  UNTIL LABOR SITUATION IS RELEASED***</t>
  </si>
  <si>
    <t>L.F</t>
  </si>
  <si>
    <t>EMP</t>
  </si>
  <si>
    <t>UNEMP</t>
  </si>
  <si>
    <t>%</t>
  </si>
  <si>
    <t>STATEWIDE</t>
  </si>
  <si>
    <t>LABOR MARKET AREAS</t>
  </si>
  <si>
    <t>DANBURY</t>
  </si>
  <si>
    <t>HARTFORD</t>
  </si>
  <si>
    <t>NEW HAVEN</t>
  </si>
  <si>
    <t>WATERBURY</t>
  </si>
  <si>
    <t>ENFIELD</t>
  </si>
  <si>
    <t>TORRINGTON</t>
  </si>
  <si>
    <t>Not Seasonally Adjusted</t>
  </si>
  <si>
    <t xml:space="preserve">CONNECTICUT </t>
  </si>
  <si>
    <t xml:space="preserve"> Labor Market Areas</t>
  </si>
  <si>
    <t>UNITED STATES</t>
  </si>
  <si>
    <t>Seasonally Adjusted</t>
  </si>
  <si>
    <t>UNEMPLOYED</t>
  </si>
  <si>
    <t>LABOR FORCE</t>
  </si>
  <si>
    <t>Bethlehem</t>
  </si>
  <si>
    <t>Canaan</t>
  </si>
  <si>
    <t xml:space="preserve">Colebrook </t>
  </si>
  <si>
    <t>Cornwall</t>
  </si>
  <si>
    <t>Goshen</t>
  </si>
  <si>
    <t xml:space="preserve">Kent </t>
  </si>
  <si>
    <t>Litchfield</t>
  </si>
  <si>
    <t>Morris</t>
  </si>
  <si>
    <t>Norfolk</t>
  </si>
  <si>
    <t xml:space="preserve">North Canaan </t>
  </si>
  <si>
    <t xml:space="preserve">Roxbury </t>
  </si>
  <si>
    <t xml:space="preserve">Salisbury </t>
  </si>
  <si>
    <t xml:space="preserve">Sharon </t>
  </si>
  <si>
    <t>Torrington</t>
  </si>
  <si>
    <t xml:space="preserve">Warren </t>
  </si>
  <si>
    <t xml:space="preserve">Washington </t>
  </si>
  <si>
    <t xml:space="preserve">Winchester </t>
  </si>
  <si>
    <t>Woodbury</t>
  </si>
  <si>
    <t xml:space="preserve">Beacon Falls </t>
  </si>
  <si>
    <t>Middlebury</t>
  </si>
  <si>
    <t xml:space="preserve">Naugatuck </t>
  </si>
  <si>
    <t>Waterbury</t>
  </si>
  <si>
    <t>Watertown</t>
  </si>
  <si>
    <t xml:space="preserve">Wolcott </t>
  </si>
  <si>
    <t>Brooklyn</t>
  </si>
  <si>
    <t xml:space="preserve">Chaplin </t>
  </si>
  <si>
    <t xml:space="preserve">Eastford </t>
  </si>
  <si>
    <t>Hampton</t>
  </si>
  <si>
    <t xml:space="preserve">Killingly </t>
  </si>
  <si>
    <t xml:space="preserve">Plainfield </t>
  </si>
  <si>
    <t xml:space="preserve">Pomfret </t>
  </si>
  <si>
    <t xml:space="preserve">Putnam </t>
  </si>
  <si>
    <t xml:space="preserve">Scotland </t>
  </si>
  <si>
    <t xml:space="preserve">Sterling </t>
  </si>
  <si>
    <t xml:space="preserve">Thompson </t>
  </si>
  <si>
    <t>Windham</t>
  </si>
  <si>
    <t xml:space="preserve">Woodstock </t>
  </si>
  <si>
    <t>Prospect</t>
  </si>
  <si>
    <t>Redding</t>
  </si>
  <si>
    <t>Westport</t>
  </si>
  <si>
    <t>Greenwich</t>
  </si>
  <si>
    <t>TOWNS</t>
  </si>
  <si>
    <t xml:space="preserve">Unemployed </t>
  </si>
  <si>
    <t xml:space="preserve">Unemployment Rate  </t>
  </si>
  <si>
    <t>CONNECTICUT</t>
  </si>
  <si>
    <t xml:space="preserve">UNEMPLOYMENT RATE </t>
  </si>
  <si>
    <t>Phone (860) 263-6293</t>
  </si>
  <si>
    <t>Labor Force</t>
  </si>
  <si>
    <t>Employment</t>
  </si>
  <si>
    <t>Unemployment</t>
  </si>
  <si>
    <t>Unemployment Rate</t>
  </si>
  <si>
    <t>Andover town, CT</t>
  </si>
  <si>
    <t>Ashford town, CT</t>
  </si>
  <si>
    <t>Avon town, CT</t>
  </si>
  <si>
    <t>Barkhamsted town, CT</t>
  </si>
  <si>
    <t>Beacon Falls town, CT</t>
  </si>
  <si>
    <t>Berlin town, CT</t>
  </si>
  <si>
    <t>Bethany town, CT</t>
  </si>
  <si>
    <t>Bethel town, CT</t>
  </si>
  <si>
    <t>Bethlehem town, CT</t>
  </si>
  <si>
    <t>Bloomfield town, CT</t>
  </si>
  <si>
    <t>Bolton town, CT</t>
  </si>
  <si>
    <t>Bozrah town, CT</t>
  </si>
  <si>
    <t>Branford town, CT</t>
  </si>
  <si>
    <t>Bridgewater town, CT</t>
  </si>
  <si>
    <t>Brookfield town, CT</t>
  </si>
  <si>
    <t>Brooklyn town, CT</t>
  </si>
  <si>
    <t>Burlington town, CT</t>
  </si>
  <si>
    <t>Canaan town, CT</t>
  </si>
  <si>
    <t>Canterbury town, CT</t>
  </si>
  <si>
    <t>Canton town, CT</t>
  </si>
  <si>
    <t>Chaplin town, CT</t>
  </si>
  <si>
    <t>Cheshire town, CT</t>
  </si>
  <si>
    <t>Chester town, CT</t>
  </si>
  <si>
    <t>Clinton town, CT</t>
  </si>
  <si>
    <t>Colchester town, CT</t>
  </si>
  <si>
    <t>Colebrook town, CT</t>
  </si>
  <si>
    <t>Columbia town, CT</t>
  </si>
  <si>
    <t>Cornwall town, CT</t>
  </si>
  <si>
    <t>Coventry town, CT</t>
  </si>
  <si>
    <t>Cromwell town, CT</t>
  </si>
  <si>
    <t>Darien town, CT</t>
  </si>
  <si>
    <t>Deep River town, CT</t>
  </si>
  <si>
    <t>Durham town, CT</t>
  </si>
  <si>
    <t>Eastford town, CT</t>
  </si>
  <si>
    <t>East Granby town, CT</t>
  </si>
  <si>
    <t>East Haddam town, CT</t>
  </si>
  <si>
    <t>East Hampton town, CT</t>
  </si>
  <si>
    <t>East Hartford town, CT</t>
  </si>
  <si>
    <t>East Haven town, CT</t>
  </si>
  <si>
    <t>East Lyme town, CT</t>
  </si>
  <si>
    <t>Easton town, CT</t>
  </si>
  <si>
    <t>East Windsor town, CT</t>
  </si>
  <si>
    <t>Ellington town, CT</t>
  </si>
  <si>
    <t>Enfield town, CT</t>
  </si>
  <si>
    <t>Essex town, CT</t>
  </si>
  <si>
    <t>Fairfield town, CT</t>
  </si>
  <si>
    <t>Farmington town, CT</t>
  </si>
  <si>
    <t>Franklin town, CT</t>
  </si>
  <si>
    <t>Glastonbury town, CT</t>
  </si>
  <si>
    <t>Goshen town, CT</t>
  </si>
  <si>
    <t>Granby town, CT</t>
  </si>
  <si>
    <t>Greenwich town, CT</t>
  </si>
  <si>
    <t>Griswold town, CT</t>
  </si>
  <si>
    <t>Groton town, CT</t>
  </si>
  <si>
    <t>Guilford town, CT</t>
  </si>
  <si>
    <t>Haddam town, CT</t>
  </si>
  <si>
    <t>Hamden town, CT</t>
  </si>
  <si>
    <t>Hampton town, CT</t>
  </si>
  <si>
    <t>Hartland town, CT</t>
  </si>
  <si>
    <t>Harwinton town, CT</t>
  </si>
  <si>
    <t>Hebron town, CT</t>
  </si>
  <si>
    <t>Kent town, CT</t>
  </si>
  <si>
    <t>Killingly town, CT</t>
  </si>
  <si>
    <t>Killingworth town, CT</t>
  </si>
  <si>
    <t>Lebanon town, CT</t>
  </si>
  <si>
    <t>Ledyard town, CT</t>
  </si>
  <si>
    <t>Lisbon town, CT</t>
  </si>
  <si>
    <t>Litchfield town, CT</t>
  </si>
  <si>
    <t>Lyme town, CT</t>
  </si>
  <si>
    <t>Madison town, CT</t>
  </si>
  <si>
    <t>Manchester town, CT</t>
  </si>
  <si>
    <t>Mansfield town, CT</t>
  </si>
  <si>
    <t>Marlborough town, CT</t>
  </si>
  <si>
    <t>Middlebury town, CT</t>
  </si>
  <si>
    <t>Middlefield town, CT</t>
  </si>
  <si>
    <t>Monroe town, CT</t>
  </si>
  <si>
    <t>Montville town, CT</t>
  </si>
  <si>
    <t>Morris town, CT</t>
  </si>
  <si>
    <t>New Canaan town, CT</t>
  </si>
  <si>
    <t>New Fairfield town, CT</t>
  </si>
  <si>
    <t>New Hartford town, CT</t>
  </si>
  <si>
    <t>Newington town, CT</t>
  </si>
  <si>
    <t>New Milford town, CT</t>
  </si>
  <si>
    <t>Newtown town, CT</t>
  </si>
  <si>
    <t>Norfolk town, CT</t>
  </si>
  <si>
    <t>North Branford town, CT</t>
  </si>
  <si>
    <t>North Canaan town, CT</t>
  </si>
  <si>
    <t>North Haven town, CT</t>
  </si>
  <si>
    <t>North Stonington town, CT</t>
  </si>
  <si>
    <t>Old Lyme town, CT</t>
  </si>
  <si>
    <t>Old Saybrook town, CT</t>
  </si>
  <si>
    <t>Orange town, CT</t>
  </si>
  <si>
    <t>Oxford town, CT</t>
  </si>
  <si>
    <t>Plainfield town, CT</t>
  </si>
  <si>
    <t>Plainville town, CT</t>
  </si>
  <si>
    <t>Plymouth town, CT</t>
  </si>
  <si>
    <t>Pomfret town, CT</t>
  </si>
  <si>
    <t>Portland town, CT</t>
  </si>
  <si>
    <t>Preston town, CT</t>
  </si>
  <si>
    <t>Prospect town, CT</t>
  </si>
  <si>
    <t>Putnam town, CT</t>
  </si>
  <si>
    <t>Redding town, CT</t>
  </si>
  <si>
    <t>Ridgefield town, CT</t>
  </si>
  <si>
    <t>Rocky Hill town, CT</t>
  </si>
  <si>
    <t>Roxbury town, CT</t>
  </si>
  <si>
    <t>Salem town, CT</t>
  </si>
  <si>
    <t>Salisbury town, CT</t>
  </si>
  <si>
    <t>Scotland town, CT</t>
  </si>
  <si>
    <t>Seymour town, CT</t>
  </si>
  <si>
    <t>Sharon town, CT</t>
  </si>
  <si>
    <t>Sherman town, CT</t>
  </si>
  <si>
    <t>Simsbury town, CT</t>
  </si>
  <si>
    <t>Somers town, CT</t>
  </si>
  <si>
    <t>Southbury town, CT</t>
  </si>
  <si>
    <t>Southington town, CT</t>
  </si>
  <si>
    <t>South Windsor town, CT</t>
  </si>
  <si>
    <t>Sprague town, CT</t>
  </si>
  <si>
    <t>Stafford town, CT</t>
  </si>
  <si>
    <t>Sterling town, CT</t>
  </si>
  <si>
    <t>Stonington town, CT</t>
  </si>
  <si>
    <t>Stratford town, CT</t>
  </si>
  <si>
    <t>Suffield town, CT</t>
  </si>
  <si>
    <t>Thomaston town, CT</t>
  </si>
  <si>
    <t>Thompson town, CT</t>
  </si>
  <si>
    <t>Tolland town, CT</t>
  </si>
  <si>
    <t>Trumbull town, CT</t>
  </si>
  <si>
    <t>Union town, CT</t>
  </si>
  <si>
    <t>Vernon town, CT</t>
  </si>
  <si>
    <t>Voluntown town, CT</t>
  </si>
  <si>
    <t>Wallingford town, CT</t>
  </si>
  <si>
    <t>Warren town, CT</t>
  </si>
  <si>
    <t>Washington town, CT</t>
  </si>
  <si>
    <t>Waterford town, CT</t>
  </si>
  <si>
    <t>Watertown town, CT</t>
  </si>
  <si>
    <t>Westbrook town, CT</t>
  </si>
  <si>
    <t>West Hartford town, CT</t>
  </si>
  <si>
    <t>Weston town, CT</t>
  </si>
  <si>
    <t>Westport town, CT</t>
  </si>
  <si>
    <t>Wethersfield town, CT</t>
  </si>
  <si>
    <t>Willington town, CT</t>
  </si>
  <si>
    <t>Wilton town, CT</t>
  </si>
  <si>
    <t>Winchester town, CT</t>
  </si>
  <si>
    <t>Windham town, CT</t>
  </si>
  <si>
    <t>Windsor town, CT</t>
  </si>
  <si>
    <t>Windsor Locks town, CT</t>
  </si>
  <si>
    <t>Wolcott town, CT</t>
  </si>
  <si>
    <t>Woodbridge town, CT</t>
  </si>
  <si>
    <t>Woodbury town, CT</t>
  </si>
  <si>
    <t>Woodstock town, CT</t>
  </si>
  <si>
    <t>Ansonia city/town, CT</t>
  </si>
  <si>
    <t>Bridgeport city/town, CT</t>
  </si>
  <si>
    <t>Bristol city/town, CT</t>
  </si>
  <si>
    <t>Danbury city/town, CT</t>
  </si>
  <si>
    <t>Derby city/town, CT</t>
  </si>
  <si>
    <t>Hartford city/town, CT</t>
  </si>
  <si>
    <t>Meriden city/town, CT</t>
  </si>
  <si>
    <t>Middletown city/town, CT</t>
  </si>
  <si>
    <t>Milford (consolidated) city/town, CT</t>
  </si>
  <si>
    <t>Naugatuck borough/town, CT</t>
  </si>
  <si>
    <t>New Britain city/town, CT</t>
  </si>
  <si>
    <t>New Haven city/town, CT</t>
  </si>
  <si>
    <t>New London city/town, CT</t>
  </si>
  <si>
    <t>Norwalk city/town, CT</t>
  </si>
  <si>
    <t>Norwich city/town, CT</t>
  </si>
  <si>
    <t>Shelton city/town, CT</t>
  </si>
  <si>
    <t>Stamford city/town, CT</t>
  </si>
  <si>
    <t>Torrington city/town, CT</t>
  </si>
  <si>
    <t>Waterbury city/town, CT</t>
  </si>
  <si>
    <t>West Haven city/town, CT</t>
  </si>
  <si>
    <t>Connecticut</t>
  </si>
  <si>
    <t>Area Code</t>
  </si>
  <si>
    <t>Area Title</t>
  </si>
  <si>
    <t>Data Type</t>
  </si>
  <si>
    <t>CS0901080000000</t>
  </si>
  <si>
    <t>CS0901430000000</t>
  </si>
  <si>
    <t>CS0902060000000</t>
  </si>
  <si>
    <t>CS0902760000000</t>
  </si>
  <si>
    <t>CS0903250000000</t>
  </si>
  <si>
    <t>CS0904300000000</t>
  </si>
  <si>
    <t>CS0904580000000</t>
  </si>
  <si>
    <t>CS0904720000000</t>
  </si>
  <si>
    <t>CS0904930000000</t>
  </si>
  <si>
    <t>CS0905910000000</t>
  </si>
  <si>
    <t>CS0906260000000</t>
  </si>
  <si>
    <t>CS0906820000000</t>
  </si>
  <si>
    <t>CS0907310000000</t>
  </si>
  <si>
    <t>CS0908210000000</t>
  </si>
  <si>
    <t>CS0908980000000</t>
  </si>
  <si>
    <t>CS0909190000000</t>
  </si>
  <si>
    <t>CS0910100000000</t>
  </si>
  <si>
    <t>CS0910940000000</t>
  </si>
  <si>
    <t>CS0912130000000</t>
  </si>
  <si>
    <t>CS0912270000000</t>
  </si>
  <si>
    <t>CS0913810000000</t>
  </si>
  <si>
    <t>CS0914160000000</t>
  </si>
  <si>
    <t>CS0914300000000</t>
  </si>
  <si>
    <t>CS0915350000000</t>
  </si>
  <si>
    <t>CS0915910000000</t>
  </si>
  <si>
    <t>CS0916050000000</t>
  </si>
  <si>
    <t>CS0916400000000</t>
  </si>
  <si>
    <t>CS0917240000000</t>
  </si>
  <si>
    <t>CS0917800000000</t>
  </si>
  <si>
    <t>CS0918080000000</t>
  </si>
  <si>
    <t>CS0918850000000</t>
  </si>
  <si>
    <t>CS0919130000000</t>
  </si>
  <si>
    <t>CS0920810000000</t>
  </si>
  <si>
    <t>CS0921860000000</t>
  </si>
  <si>
    <t>CS0922070000000</t>
  </si>
  <si>
    <t>CS0922280000000</t>
  </si>
  <si>
    <t>CS0922490000000</t>
  </si>
  <si>
    <t>CS0922630000000</t>
  </si>
  <si>
    <t>CS0922910000000</t>
  </si>
  <si>
    <t>CS0923400000000</t>
  </si>
  <si>
    <t>CS0923890000000</t>
  </si>
  <si>
    <t>CS0924800000000</t>
  </si>
  <si>
    <t>CS0925360000000</t>
  </si>
  <si>
    <t>CS0925990000000</t>
  </si>
  <si>
    <t>CS0926270000000</t>
  </si>
  <si>
    <t>CS0926620000000</t>
  </si>
  <si>
    <t>CS0927600000000</t>
  </si>
  <si>
    <t>CS0929910000000</t>
  </si>
  <si>
    <t>CS0931240000000</t>
  </si>
  <si>
    <t>CS0932290000000</t>
  </si>
  <si>
    <t>CS0932640000000</t>
  </si>
  <si>
    <t>CS0933620000000</t>
  </si>
  <si>
    <t>CS0933900000000</t>
  </si>
  <si>
    <t>CS0934250000000</t>
  </si>
  <si>
    <t>CS0934950000000</t>
  </si>
  <si>
    <t>CS0935230000000</t>
  </si>
  <si>
    <t>CS0935650000000</t>
  </si>
  <si>
    <t>CS0936000000000</t>
  </si>
  <si>
    <t>CS0937140000000</t>
  </si>
  <si>
    <t>CS0937280000000</t>
  </si>
  <si>
    <t>CS0937910000000</t>
  </si>
  <si>
    <t>CS0940290000000</t>
  </si>
  <si>
    <t>CS0940500000000</t>
  </si>
  <si>
    <t>CS0940710000000</t>
  </si>
  <si>
    <t>CS0942390000000</t>
  </si>
  <si>
    <t>CS0942600000000</t>
  </si>
  <si>
    <t>CS0943230000000</t>
  </si>
  <si>
    <t>CS0943370000000</t>
  </si>
  <si>
    <t>CS0944210000000</t>
  </si>
  <si>
    <t>CS0944560000000</t>
  </si>
  <si>
    <t>CS0944700000000</t>
  </si>
  <si>
    <t>CS0944910000000</t>
  </si>
  <si>
    <t>CS0945820000000</t>
  </si>
  <si>
    <t>CS0946940000000</t>
  </si>
  <si>
    <t>CS0947080000000</t>
  </si>
  <si>
    <t>CS0948620000000</t>
  </si>
  <si>
    <t>CS0948900000000</t>
  </si>
  <si>
    <t>CS0949460000000</t>
  </si>
  <si>
    <t>CS0950580000000</t>
  </si>
  <si>
    <t>CS0950860000000</t>
  </si>
  <si>
    <t>CS0951350000000</t>
  </si>
  <si>
    <t>CS0952140000000</t>
  </si>
  <si>
    <t>CS0952630000000</t>
  </si>
  <si>
    <t>CS0952980000000</t>
  </si>
  <si>
    <t>CS0953470000000</t>
  </si>
  <si>
    <t>CS0953890000000</t>
  </si>
  <si>
    <t>CS0954030000000</t>
  </si>
  <si>
    <t>CS0954870000000</t>
  </si>
  <si>
    <t>CS0955500000000</t>
  </si>
  <si>
    <t>CS0957040000000</t>
  </si>
  <si>
    <t>CS0957320000000</t>
  </si>
  <si>
    <t>CS0957600000000</t>
  </si>
  <si>
    <t>CS0958300000000</t>
  </si>
  <si>
    <t>CS0959980000000</t>
  </si>
  <si>
    <t>CS0960120000000</t>
  </si>
  <si>
    <t>CS0960750000000</t>
  </si>
  <si>
    <t>CS0961030000000</t>
  </si>
  <si>
    <t>CS0961800000000</t>
  </si>
  <si>
    <t>CS0962150000000</t>
  </si>
  <si>
    <t>CS0962290000000</t>
  </si>
  <si>
    <t>CS0962710000000</t>
  </si>
  <si>
    <t>CS0963480000000</t>
  </si>
  <si>
    <t>CS0963970000000</t>
  </si>
  <si>
    <t>CS0965370000000</t>
  </si>
  <si>
    <t>CS0965930000000</t>
  </si>
  <si>
    <t>CS0966210000000</t>
  </si>
  <si>
    <t>CS0966420000000</t>
  </si>
  <si>
    <t>CS0967400000000</t>
  </si>
  <si>
    <t>CS0967610000000</t>
  </si>
  <si>
    <t>CS0967960000000</t>
  </si>
  <si>
    <t>CS0968310000000</t>
  </si>
  <si>
    <t>CS0968940000000</t>
  </si>
  <si>
    <t>CS0969220000000</t>
  </si>
  <si>
    <t>CS0969640000000</t>
  </si>
  <si>
    <t>CS0970550000000</t>
  </si>
  <si>
    <t>CS0971390000000</t>
  </si>
  <si>
    <t>CS0971670000000</t>
  </si>
  <si>
    <t>CS0972090000000</t>
  </si>
  <si>
    <t>CS0973420000000</t>
  </si>
  <si>
    <t>CS0973770000000</t>
  </si>
  <si>
    <t>CS0974190000000</t>
  </si>
  <si>
    <t>CS0974540000000</t>
  </si>
  <si>
    <t>CS0975730000000</t>
  </si>
  <si>
    <t>CS0975870000000</t>
  </si>
  <si>
    <t>CS0976290000000</t>
  </si>
  <si>
    <t>CS0977200000000</t>
  </si>
  <si>
    <t>CS0977830000000</t>
  </si>
  <si>
    <t>CS0978250000000</t>
  </si>
  <si>
    <t>CS0978600000000</t>
  </si>
  <si>
    <t>CS0978740000000</t>
  </si>
  <si>
    <t>CS0979510000000</t>
  </si>
  <si>
    <t>CS0979720000000</t>
  </si>
  <si>
    <t>CS0980280000000</t>
  </si>
  <si>
    <t>CS0980490000000</t>
  </si>
  <si>
    <t>CS0981680000000</t>
  </si>
  <si>
    <t>CS0982590000000</t>
  </si>
  <si>
    <t>CS0983430000000</t>
  </si>
  <si>
    <t>CS0983500000000</t>
  </si>
  <si>
    <t>CS0984900000000</t>
  </si>
  <si>
    <t>CS0985950000000</t>
  </si>
  <si>
    <t>CS0986370000000</t>
  </si>
  <si>
    <t>CS0986440000000</t>
  </si>
  <si>
    <t>CS0986790000000</t>
  </si>
  <si>
    <t>CS0987000000000</t>
  </si>
  <si>
    <t>CS0987070000000</t>
  </si>
  <si>
    <t>CS0987560000000</t>
  </si>
  <si>
    <t>CS0987700000000</t>
  </si>
  <si>
    <t>CS0987910000000</t>
  </si>
  <si>
    <t>CS0988190000000</t>
  </si>
  <si>
    <t>CT0901150000000</t>
  </si>
  <si>
    <t>CT0908000000000</t>
  </si>
  <si>
    <t>CT0908420000000</t>
  </si>
  <si>
    <t>CT0918430000000</t>
  </si>
  <si>
    <t>CT0919480000000</t>
  </si>
  <si>
    <t>CT0937000000000</t>
  </si>
  <si>
    <t>CT0946450000000</t>
  </si>
  <si>
    <t>CT0947290000000</t>
  </si>
  <si>
    <t>CT0947500000000</t>
  </si>
  <si>
    <t>CT0949880000000</t>
  </si>
  <si>
    <t>CT0950370000000</t>
  </si>
  <si>
    <t>CT0952000000000</t>
  </si>
  <si>
    <t>CT0952280000000</t>
  </si>
  <si>
    <t>CT0955990000000</t>
  </si>
  <si>
    <t>CT0956200000000</t>
  </si>
  <si>
    <t>CT0968100000000</t>
  </si>
  <si>
    <t>CT0973000000000</t>
  </si>
  <si>
    <t>CT0976500000000</t>
  </si>
  <si>
    <t>CT0980000000000</t>
  </si>
  <si>
    <t>CT0982800000000</t>
  </si>
  <si>
    <t>ST0900000000000</t>
  </si>
  <si>
    <t>CT SA</t>
  </si>
  <si>
    <t>US NSA</t>
  </si>
  <si>
    <t>US SA</t>
  </si>
  <si>
    <t>CT NSA</t>
  </si>
  <si>
    <t>CONNECTICUT  DEPARTMENT OF LABOR</t>
  </si>
  <si>
    <t>Page 1 of 2</t>
  </si>
  <si>
    <t>Technical Contact (860)263-6293</t>
  </si>
  <si>
    <t xml:space="preserve">World Wide Web site: </t>
  </si>
  <si>
    <t>Phone: (860)263-6290</t>
  </si>
  <si>
    <t>http://www.ctdol.state.ct.us</t>
  </si>
  <si>
    <t>LABOR FORCE DATA FOR LABOR MARKET AREAS &amp; TOWNS</t>
  </si>
  <si>
    <t>(By Place of Residence - Not Seasonally Adjusted)</t>
  </si>
  <si>
    <t>**Labor Market Areas are highlighted, followed by the towns that make up the Area.**</t>
  </si>
  <si>
    <t>LMA/TOWNS</t>
  </si>
  <si>
    <t>EMPLOYED</t>
  </si>
  <si>
    <t>.</t>
  </si>
  <si>
    <t>Page 2 of 2</t>
  </si>
  <si>
    <t>Not Seasonally Adjusted:</t>
  </si>
  <si>
    <t>Seasonally Adjusted:</t>
  </si>
  <si>
    <t>Method</t>
  </si>
  <si>
    <t>7</t>
  </si>
  <si>
    <t>1</t>
  </si>
  <si>
    <t>9</t>
  </si>
  <si>
    <t>TORRINGTON-NORTHWEST</t>
  </si>
  <si>
    <t>6</t>
  </si>
  <si>
    <t>US0000000000000</t>
  </si>
  <si>
    <t>United States</t>
  </si>
  <si>
    <t>CS0901220000000</t>
  </si>
  <si>
    <t>CS0908070000000</t>
  </si>
  <si>
    <t>CS0908490000000</t>
  </si>
  <si>
    <t>CS0918500000000</t>
  </si>
  <si>
    <t>CS0919550000000</t>
  </si>
  <si>
    <t>CS0937070000000</t>
  </si>
  <si>
    <t>CS0946520000000</t>
  </si>
  <si>
    <t>CS0947360000000</t>
  </si>
  <si>
    <t>CS0947535000000</t>
  </si>
  <si>
    <t>CS0949950000000</t>
  </si>
  <si>
    <t>CS0950440000000</t>
  </si>
  <si>
    <t>CS0952070000000</t>
  </si>
  <si>
    <t>CS0952350000000</t>
  </si>
  <si>
    <t>CS0956060000000</t>
  </si>
  <si>
    <t>CS0956270000000</t>
  </si>
  <si>
    <t>CS0968170000000</t>
  </si>
  <si>
    <t>CS0973070000000</t>
  </si>
  <si>
    <t>CS0976570000000</t>
  </si>
  <si>
    <t>CS0980070000000</t>
  </si>
  <si>
    <t>CS0982870000000</t>
  </si>
  <si>
    <t>SS0973000000000</t>
  </si>
  <si>
    <t>Danielson-Northeast CT, State-designated LMA</t>
  </si>
  <si>
    <t>SS0978400000000</t>
  </si>
  <si>
    <t>Torrington-Northwest CT, State-designated LMA</t>
  </si>
  <si>
    <t>SS0979300000000</t>
  </si>
  <si>
    <t>Enfield CT, State-designated LMA</t>
  </si>
  <si>
    <t>WI0900100000000</t>
  </si>
  <si>
    <t>EASTERN WIA</t>
  </si>
  <si>
    <t>WI0900200000000</t>
  </si>
  <si>
    <t>NORTH CENTRAL WIA</t>
  </si>
  <si>
    <t>WI0900300000000</t>
  </si>
  <si>
    <t>NORTHWEST WIA</t>
  </si>
  <si>
    <t>WI0900400000000</t>
  </si>
  <si>
    <t>SOUTH CENTRAL WIA</t>
  </si>
  <si>
    <t>WI0900500000000</t>
  </si>
  <si>
    <t>SOUTHWEST WIA</t>
  </si>
  <si>
    <t>unrounded</t>
  </si>
  <si>
    <t>in thousands, rounded</t>
  </si>
  <si>
    <t>rounded</t>
  </si>
  <si>
    <t>for laus history from 1976.xlsx and ei-a files</t>
  </si>
  <si>
    <t>3</t>
  </si>
  <si>
    <t>get from charts</t>
  </si>
  <si>
    <t>unrounded, get from Charts or STARS</t>
  </si>
  <si>
    <t>Union</t>
  </si>
  <si>
    <t>BRIDGEPORT-STAMFORD-DANBURY</t>
  </si>
  <si>
    <t>BETHEL</t>
  </si>
  <si>
    <t>BRIDGEPORT</t>
  </si>
  <si>
    <t>BRIDGEWATER</t>
  </si>
  <si>
    <t>BROOKFIELD</t>
  </si>
  <si>
    <t>DARIEN</t>
  </si>
  <si>
    <t>EASTON</t>
  </si>
  <si>
    <t>FAIRFIELD</t>
  </si>
  <si>
    <t>GREENWICH</t>
  </si>
  <si>
    <t>MONROE</t>
  </si>
  <si>
    <t>NEW CANAAN</t>
  </si>
  <si>
    <t>NEW FAIRFIELD</t>
  </si>
  <si>
    <t>NEW MILFORD</t>
  </si>
  <si>
    <t>NEWTOWN</t>
  </si>
  <si>
    <t>NORWALK</t>
  </si>
  <si>
    <t>REDDING</t>
  </si>
  <si>
    <t>RIDGEFIELD</t>
  </si>
  <si>
    <t>SHERMAN</t>
  </si>
  <si>
    <t>STAMFORD</t>
  </si>
  <si>
    <t>STRATFORD</t>
  </si>
  <si>
    <t>TRUMBULL</t>
  </si>
  <si>
    <t>WESTON</t>
  </si>
  <si>
    <t>WESTPORT</t>
  </si>
  <si>
    <t>WILTON</t>
  </si>
  <si>
    <t>ANDOVER</t>
  </si>
  <si>
    <t>ANSONIA</t>
  </si>
  <si>
    <t>ASHFORD</t>
  </si>
  <si>
    <t>AVON</t>
  </si>
  <si>
    <t>BARKHAMSTED</t>
  </si>
  <si>
    <t>BEACON FALLS</t>
  </si>
  <si>
    <t>BERLIN</t>
  </si>
  <si>
    <t>BETHANY</t>
  </si>
  <si>
    <t>BETHLEHEM</t>
  </si>
  <si>
    <t>BLOOMFIELD</t>
  </si>
  <si>
    <t>BOLTON</t>
  </si>
  <si>
    <t>BOZRAH</t>
  </si>
  <si>
    <t>BRANFORD</t>
  </si>
  <si>
    <t>BRISTOL</t>
  </si>
  <si>
    <t>BROOKLYN</t>
  </si>
  <si>
    <t>BURLINGTON</t>
  </si>
  <si>
    <t>CANAAN</t>
  </si>
  <si>
    <t>CANTERBURY</t>
  </si>
  <si>
    <t>CANTON</t>
  </si>
  <si>
    <t>CHAPLIN</t>
  </si>
  <si>
    <t>CHESHIRE</t>
  </si>
  <si>
    <t>CHESTER</t>
  </si>
  <si>
    <t>CLINTON</t>
  </si>
  <si>
    <t>COLCHESTER</t>
  </si>
  <si>
    <t>COLEBROOK</t>
  </si>
  <si>
    <t>COLUMBIA</t>
  </si>
  <si>
    <t>CORNWALL</t>
  </si>
  <si>
    <t>COVENTRY</t>
  </si>
  <si>
    <t>CROMWELL</t>
  </si>
  <si>
    <t>DERBY</t>
  </si>
  <si>
    <t>DURHAM</t>
  </si>
  <si>
    <t>EASTFORD</t>
  </si>
  <si>
    <t>EAST GRANBY</t>
  </si>
  <si>
    <t>EAST HADDAM</t>
  </si>
  <si>
    <t>EAST HAMPTON</t>
  </si>
  <si>
    <t>EAST HARTFORD</t>
  </si>
  <si>
    <t>EAST HAVEN</t>
  </si>
  <si>
    <t>EAST LYME</t>
  </si>
  <si>
    <t>EAST WINDSOR</t>
  </si>
  <si>
    <t>ELLINGTON</t>
  </si>
  <si>
    <t>ESSEX</t>
  </si>
  <si>
    <t>FARMINGTON</t>
  </si>
  <si>
    <t>FRANKLIN</t>
  </si>
  <si>
    <t>GLASTONBURY</t>
  </si>
  <si>
    <t>GOSHEN</t>
  </si>
  <si>
    <t>GRANBY</t>
  </si>
  <si>
    <t>GRISWOLD</t>
  </si>
  <si>
    <t>GROTON</t>
  </si>
  <si>
    <t>GUILFORD</t>
  </si>
  <si>
    <t>HADDAM</t>
  </si>
  <si>
    <t>HAMDEN</t>
  </si>
  <si>
    <t>HAMPTON</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</si>
  <si>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</si>
  <si>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</si>
  <si>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</si>
  <si>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</si>
  <si>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</si>
  <si>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</si>
  <si>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</si>
  <si>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</si>
  <si>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</si>
  <si>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</si>
  <si>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</si>
  <si>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</si>
  <si>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</si>
  <si>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</si>
  <si>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</si>
  <si>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</si>
  <si>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</si>
  <si>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MIDDLEFIELD</t>
  </si>
  <si>
    <t>MIDDLETOWN</t>
  </si>
  <si>
    <t>MILFORD</t>
  </si>
  <si>
    <t>MONTVILLE</t>
  </si>
  <si>
    <t>MORRIS</t>
  </si>
  <si>
    <t>NAUGATUCK</t>
  </si>
  <si>
    <t>NEW BRITAIN</t>
  </si>
  <si>
    <t>NEW HARTFORD</t>
  </si>
  <si>
    <t>NEWINGTON</t>
  </si>
  <si>
    <t>NEW LONDON</t>
  </si>
  <si>
    <t>NORFOLK</t>
  </si>
  <si>
    <t>NORTH BRANFORD</t>
  </si>
  <si>
    <t>NORTH CANAAN</t>
  </si>
  <si>
    <t>NORTH HAVEN</t>
  </si>
  <si>
    <t>NORTH STONINGTON</t>
  </si>
  <si>
    <t>NORWICH</t>
  </si>
  <si>
    <t>OLD LYME</t>
  </si>
  <si>
    <t>OLD SAYBROOK</t>
  </si>
  <si>
    <t>ORANGE</t>
  </si>
  <si>
    <t>OXFORD</t>
  </si>
  <si>
    <t>PLAINFIELD</t>
  </si>
  <si>
    <t>PLAINVILLE</t>
  </si>
  <si>
    <t>PLYMOUTH</t>
  </si>
  <si>
    <t>POMFRET</t>
  </si>
  <si>
    <t>PORTLAND</t>
  </si>
  <si>
    <t>PRESTON</t>
  </si>
  <si>
    <t>PROSPECT</t>
  </si>
  <si>
    <t>PUTNAM</t>
  </si>
  <si>
    <t>ROCKY HILL</t>
  </si>
  <si>
    <t>ROXBURY</t>
  </si>
  <si>
    <t>SALEM</t>
  </si>
  <si>
    <t>SALISBURY</t>
  </si>
  <si>
    <t>DEEP RIVER</t>
  </si>
  <si>
    <t>SCOTLAND</t>
  </si>
  <si>
    <t>SEYMOUR</t>
  </si>
  <si>
    <t>SHARON</t>
  </si>
  <si>
    <t>SHELTON</t>
  </si>
  <si>
    <t>SIMSBURY</t>
  </si>
  <si>
    <t>SOMERS</t>
  </si>
  <si>
    <t>SOUTHBURY</t>
  </si>
  <si>
    <t>SOUTHINGTON</t>
  </si>
  <si>
    <t>SOUTH WINDSOR</t>
  </si>
  <si>
    <t>SPRAGUE</t>
  </si>
  <si>
    <t>STAFFORD</t>
  </si>
  <si>
    <t>STERLING</t>
  </si>
  <si>
    <t>STONINGTON</t>
  </si>
  <si>
    <t>SUFFIELD</t>
  </si>
  <si>
    <t>THOMASTON</t>
  </si>
  <si>
    <t>THOMPSON</t>
  </si>
  <si>
    <t>TOLLAND</t>
  </si>
  <si>
    <t>UNION</t>
  </si>
  <si>
    <t>VERNON</t>
  </si>
  <si>
    <t>VOLUNTOWN</t>
  </si>
  <si>
    <t>WALLINGFORD</t>
  </si>
  <si>
    <t>WARREN</t>
  </si>
  <si>
    <t>WASHINGTON</t>
  </si>
  <si>
    <t>WATERFORD</t>
  </si>
  <si>
    <t>WATERTOWN</t>
  </si>
  <si>
    <t>WESTBROOK</t>
  </si>
  <si>
    <t>WEST HARTFORD</t>
  </si>
  <si>
    <t>WEST HAVEN</t>
  </si>
  <si>
    <t>WETHERSFIELD</t>
  </si>
  <si>
    <t>WILLINGTON</t>
  </si>
  <si>
    <t>WINCHESTER</t>
  </si>
  <si>
    <t>WINDHAM</t>
  </si>
  <si>
    <t>WINDSOR</t>
  </si>
  <si>
    <t>WINDSOR LOCKS</t>
  </si>
  <si>
    <t>WOLCOTT</t>
  </si>
  <si>
    <t>WOODBRIDGE</t>
  </si>
  <si>
    <t>WOODBURY</t>
  </si>
  <si>
    <t>WOODSTOCK</t>
  </si>
  <si>
    <t>HARTFORD-WEST HARTFORD-EAST HARTFORD</t>
  </si>
  <si>
    <t>HARTFORD-WEST HARTFORD-EAST HARTFORD cont…</t>
  </si>
  <si>
    <t>NORWICH-NEW LONDON-WILLIMANTIC</t>
  </si>
  <si>
    <t>WATERBURY-SHELTON</t>
  </si>
  <si>
    <t>PUTNAM-NORTHEAST</t>
  </si>
  <si>
    <t>For the sake of simplicity, the federal Hartford-West Hartford-East Hartford area is referred to in Connecticut DOL</t>
  </si>
  <si>
    <t>publications as the Hartford LMA. All Labor Market Areas (LMAs) in Connecticut except two are federally designated</t>
  </si>
  <si>
    <t>areas for developing labor statistics. The two nonfederal areas are Torrington-Northwest LMA and Putnam-Northeast LMA.</t>
  </si>
  <si>
    <t>CA0940500000000</t>
  </si>
  <si>
    <t>New Haven-Hartford-Waterbury, CT Combined Statistical Area</t>
  </si>
  <si>
    <t>CN0911000000000</t>
  </si>
  <si>
    <t>Capitol Planning Region, CT</t>
  </si>
  <si>
    <t>CN0912000000000</t>
  </si>
  <si>
    <t>Greater Bridgeport Planning Region, CT</t>
  </si>
  <si>
    <t>CN0913000000000</t>
  </si>
  <si>
    <t>Lower Connecticut River Valley Planning Region, CT</t>
  </si>
  <si>
    <t>CN0914000000000</t>
  </si>
  <si>
    <t>Naugatuck Valley Planning Region, CT</t>
  </si>
  <si>
    <t>CN0915000000000</t>
  </si>
  <si>
    <t>Northeastern Connecticut Planning Region, CT</t>
  </si>
  <si>
    <t>CN0916000000000</t>
  </si>
  <si>
    <t>Northwest Hills Planning Region, CT</t>
  </si>
  <si>
    <t>CN0917000000000</t>
  </si>
  <si>
    <t>South Central Connecticut Planning Region, CT</t>
  </si>
  <si>
    <t>CN0918000000000</t>
  </si>
  <si>
    <t>Southeastern Connecticut Planning Region, CT</t>
  </si>
  <si>
    <t>CN0919000000000</t>
  </si>
  <si>
    <t>Western Connecticut Planning Region, CT</t>
  </si>
  <si>
    <t>MC0939480000000</t>
  </si>
  <si>
    <t>Putnam, CT Micropolitan Statistical Area</t>
  </si>
  <si>
    <t>MC0945860000000</t>
  </si>
  <si>
    <t>Torrington, CT Micropolitan Statistical Area</t>
  </si>
  <si>
    <t>MT0914860000000</t>
  </si>
  <si>
    <t>Bridgeport-Stamford-Danbury, CT Metropolitan Statistical Area</t>
  </si>
  <si>
    <t>MT0925540000000</t>
  </si>
  <si>
    <t>Hartford-West Hartford-East Hartford, CT Metropolitan Statistical Area</t>
  </si>
  <si>
    <t>MT0935300000000</t>
  </si>
  <si>
    <t>New Haven, CT Metropolitan Statistical Area</t>
  </si>
  <si>
    <t>MT0935980000000</t>
  </si>
  <si>
    <t>Norwich-New London-Willimantic, CT Metropolitan Statistical Area</t>
  </si>
  <si>
    <t>MT0947930000000</t>
  </si>
  <si>
    <t>Waterbury-Shelton, CT Metropolitan Statistical Area</t>
  </si>
  <si>
    <t>AVG 2025 (B - 2024)</t>
  </si>
  <si>
    <t>2026  (2025 Benchmark)</t>
  </si>
  <si>
    <t>JANUARY 2026</t>
  </si>
  <si>
    <t>FEBRUARY 2026</t>
  </si>
  <si>
    <t>MARCH 2026</t>
  </si>
  <si>
    <t>APRIL 2026</t>
  </si>
  <si>
    <t>MAY 2026</t>
  </si>
  <si>
    <t>JUNE 2026</t>
  </si>
  <si>
    <t>JULY 2026</t>
  </si>
  <si>
    <t>AUGUST 2026</t>
  </si>
  <si>
    <t>SEPTEMBER 2026</t>
  </si>
  <si>
    <t>OCTOBER 2026</t>
  </si>
  <si>
    <t>NOVEMBER 2026</t>
  </si>
  <si>
    <t>DECEMBER 2026</t>
  </si>
  <si>
    <t>ANNUAL AVERAGE 2026</t>
  </si>
  <si>
    <t>JAN 2026 (P)</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</si>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</sst>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
    <numFmt numFmtId="167" formatCode="#0.0"/>
  </numFmts>
  <fonts count="45">
    <font>
      <sz val="10"/>
      <name val="Arial"/>
    </font>
    <font>
      <sz val="10"/>
      <name val="Arial"/>
      <family val="2"/>
    </font>
    <font>
      <b/>
      <sz val="8"/>
      <name val="Arial"/>
      <family val="2"/>
    </font>
    <font>
      <b/>
      <sz val="10"/>
      <name val="Arial"/>
      <family val="2"/>
    </font>
    <font>
      <b/>
      <i/>
      <sz val="10"/>
      <name val="Arial"/>
      <family val="2"/>
    </font>
    <font>
      <b/>
      <sz val="9"/>
      <name val="Arial"/>
      <family val="2"/>
    </font>
    <font>
      <sz val="10"/>
      <color indexed="10"/>
      <name val="Arial"/>
      <family val="2"/>
    </font>
    <font>
      <b/>
      <sz val="9"/>
      <name val="Arial"/>
      <family val="2"/>
    </font>
    <font>
      <b/>
      <sz val="10"/>
      <name val="Arial"/>
      <family val="2"/>
    </font>
    <font>
      <b/>
      <sz val="8"/>
      <name val="Arial"/>
      <family val="2"/>
    </font>
    <font>
      <sz val="10"/>
      <name val="MS Sans Serif"/>
      <family val="2"/>
    </font>
    <font>
      <b/>
      <u/>
      <sz val="12"/>
      <name val="Arial"/>
      <family val="2"/>
    </font>
    <font>
      <b/>
      <sz val="10"/>
      <name val="Helvetica"/>
      <family val="2"/>
    </font>
    <font>
      <sz val="9"/>
      <name val="Arial"/>
      <family val="2"/>
    </font>
    <font>
      <b/>
      <sz val="8"/>
      <name val="Helvetica"/>
      <family val="2"/>
    </font>
    <font>
      <sz val="8"/>
      <name val="Arial"/>
      <family val="2"/>
    </font>
    <font>
      <sz val="8"/>
      <name val="Arial"/>
      <family val="2"/>
    </font>
    <font>
      <sz val="9"/>
      <name val="Arial"/>
      <family val="2"/>
    </font>
    <font>
      <b/>
      <sz val="9"/>
      <name val="Helvetica"/>
      <family val="2"/>
    </font>
    <font>
      <sz val="10"/>
      <name val="Arial"/>
      <family val="2"/>
    </font>
    <font>
      <b/>
      <sz val="20"/>
      <name val="Umbra BT"/>
    </font>
    <font>
      <sz val="18"/>
      <name val="Umbra BT"/>
    </font>
    <font>
      <b/>
      <i/>
      <sz val="10"/>
      <name val="Helvetica-Narrow"/>
      <family val="2"/>
    </font>
    <font>
      <b/>
      <i/>
      <sz val="11"/>
      <name val="Helvetica-Narrow"/>
    </font>
    <font>
      <i/>
      <sz val="10"/>
      <name val="Helvetica-Narrow"/>
      <family val="2"/>
    </font>
    <font>
      <i/>
      <sz val="11"/>
      <name val="Helvetica-Narrow"/>
    </font>
    <font>
      <b/>
      <sz val="11"/>
      <name val="Helvetica-Narrow"/>
    </font>
    <font>
      <sz val="9"/>
      <name val="Helvetica-Narrow"/>
      <family val="2"/>
    </font>
    <font>
      <sz val="8"/>
      <name val="Helvetica-Narrow"/>
    </font>
    <font>
      <b/>
      <u/>
      <sz val="9"/>
      <name val="Arial Narrow"/>
      <family val="2"/>
    </font>
    <font>
      <b/>
      <sz val="9"/>
      <name val="Arial Narrow"/>
      <family val="2"/>
    </font>
    <font>
      <sz val="9"/>
      <name val="Helvetica-Narrow"/>
    </font>
    <font>
      <b/>
      <sz val="8"/>
      <name val="Helvetica-Narrow"/>
    </font>
    <font>
      <b/>
      <sz val="9"/>
      <name val="Arial Baltic"/>
      <family val="2"/>
      <charset val="186"/>
    </font>
    <font>
      <sz val="8"/>
      <name val="Arial Narrow"/>
      <family val="2"/>
    </font>
    <font>
      <sz val="10"/>
      <name val="Helvetica-Narrow"/>
    </font>
    <font>
      <sz val="9"/>
      <name val="Arial Narrow"/>
      <family val="2"/>
    </font>
    <font>
      <b/>
      <sz val="10"/>
      <color indexed="54"/>
      <name val="Arial"/>
      <family val="2"/>
    </font>
    <font>
      <b/>
      <sz val="10"/>
      <color indexed="8"/>
      <name val="Arial"/>
      <family val="2"/>
    </font>
    <font>
      <sz val="10"/>
      <color indexed="8"/>
      <name val="Arial"/>
      <family val="2"/>
    </font>
    <font>
      <b/>
      <sz val="10"/>
      <color indexed="8"/>
      <name val="Arial"/>
      <family val="2"/>
    </font>
    <font>
      <sz val="10"/>
      <color rgb="FFFF0000"/>
      <name val="Arial"/>
      <family val="2"/>
    </font>
    <font>
      <b/>
      <sz val="10"/>
      <color indexed="54"/>
      <name val="Arial"/>
      <family val="2"/>
    </font>
    <font>
      <sz val="10"/>
      <color indexed="8"/>
      <name val="Arial"/>
      <family val="2"/>
    </font>
    <font>
      <b/>
      <sz val="8"/>
      <name val="Arial Narrow"/>
      <family val="2"/>
    </font>
  </fonts>
  <fills count="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65"/>
        <bgColor indexed="64"/>
      </patternFill>
    </fill>
    <fill>
      <patternFill patternType="solid">
        <fgColor theme="9" tint="0.39994506668294322"/>
        <bgColor indexed="64"/>
      </patternFill>
    </fill>
  </fills>
  <borders count="10">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xf numFmtId="0" fontId="10" fillId="0" borderId="0" applyBorder="0"/>
    <xf numFmtId="9" fontId="1" fillId="0" borderId="0" applyFont="0" applyFill="0" applyBorder="0" applyAlignment="0" applyProtection="0"/>
  </cellStyleXfs>
  <cellXfs count="167">
    <xf numFmtId="0" fontId="0" fillId="0" borderId="0" xfId="0"/>
    <xf numFmtId="0" fontId="2" fillId="0" borderId="0" xfId="0" applyFont="1"/>
    <xf numFmtId="0" fontId="3" fillId="0" borderId="0" xfId="0" applyFont="1"/>
    <xf numFmtId="0" fontId="5" fillId="0" borderId="0" xfId="0" applyFont="1"/>
    <xf numFmtId="0" fontId="5" fillId="0" borderId="0" xfId="0" applyFont="1" applyAlignment="1">
      <alignment horizontal="center"/>
    </xf>
    <xf numFmtId="0" fontId="2" fillId="0" borderId="0" xfId="0" applyFont="1" applyAlignment="1">
      <alignment horizontal="center"/>
    </xf>
    <xf numFmtId="0" fontId="2" fillId="0" borderId="0" xfId="1" applyFont="1"/>
    <xf numFmtId="0" fontId="3" fillId="0" borderId="0" xfId="1" applyFont="1"/>
    <xf numFmtId="3" fontId="2" fillId="0" borderId="0" xfId="1" applyNumberFormat="1" applyFont="1"/>
    <xf numFmtId="0" fontId="1" fillId="0" borderId="0" xfId="1"/>
    <xf numFmtId="0" fontId="1" fillId="0" borderId="0" xfId="1" applyAlignment="1">
      <alignment horizontal="centerContinuous"/>
    </xf>
    <xf numFmtId="0" fontId="3" fillId="0" borderId="0" xfId="1" applyFont="1" applyAlignment="1">
      <alignment horizontal="centerContinuous"/>
    </xf>
    <xf numFmtId="0" fontId="2" fillId="0" borderId="0" xfId="1" applyFont="1" applyAlignment="1">
      <alignment horizontal="centerContinuous"/>
    </xf>
    <xf numFmtId="0" fontId="2" fillId="0" borderId="0" xfId="1" quotePrefix="1" applyFont="1" applyAlignment="1">
      <alignment horizontal="left"/>
    </xf>
    <xf numFmtId="164" fontId="2" fillId="0" borderId="0" xfId="1" applyNumberFormat="1" applyFont="1"/>
    <xf numFmtId="0" fontId="2" fillId="0" borderId="0" xfId="1" quotePrefix="1" applyFont="1" applyAlignment="1">
      <alignment horizontal="centerContinuous"/>
    </xf>
    <xf numFmtId="0" fontId="6" fillId="0" borderId="0" xfId="1" applyFont="1"/>
    <xf numFmtId="0" fontId="7" fillId="0" borderId="0" xfId="1" applyFont="1"/>
    <xf numFmtId="0" fontId="7" fillId="0" borderId="0" xfId="1" applyFont="1" applyAlignment="1">
      <alignment horizontal="center"/>
    </xf>
    <xf numFmtId="0" fontId="7" fillId="0" borderId="0" xfId="0" applyFont="1"/>
    <xf numFmtId="0" fontId="5" fillId="0" borderId="0" xfId="1" applyFont="1"/>
    <xf numFmtId="164" fontId="5" fillId="0" borderId="0" xfId="0" applyNumberFormat="1" applyFont="1"/>
    <xf numFmtId="164" fontId="0" fillId="0" borderId="0" xfId="0" applyNumberFormat="1"/>
    <xf numFmtId="0" fontId="8" fillId="2" borderId="0" xfId="0" applyFont="1" applyFill="1"/>
    <xf numFmtId="0" fontId="3" fillId="2" borderId="0" xfId="0" applyFont="1" applyFill="1"/>
    <xf numFmtId="0" fontId="5" fillId="0" borderId="0" xfId="1" applyFont="1" applyAlignment="1">
      <alignment horizontal="left"/>
    </xf>
    <xf numFmtId="0" fontId="8" fillId="0" borderId="0" xfId="1" applyFont="1" applyAlignment="1">
      <alignment horizontal="centerContinuous"/>
    </xf>
    <xf numFmtId="0" fontId="11" fillId="0" borderId="0" xfId="1" applyFont="1" applyAlignment="1">
      <alignment horizontal="centerContinuous"/>
    </xf>
    <xf numFmtId="0" fontId="7" fillId="0" borderId="0" xfId="1" applyFont="1" applyAlignment="1">
      <alignment horizontal="centerContinuous"/>
    </xf>
    <xf numFmtId="0" fontId="8" fillId="0" borderId="0" xfId="1" applyFont="1"/>
    <xf numFmtId="0" fontId="12" fillId="0" borderId="0" xfId="2" applyFont="1" applyBorder="1" applyAlignment="1">
      <alignment horizontal="left"/>
    </xf>
    <xf numFmtId="3" fontId="13" fillId="0" borderId="0" xfId="1" applyNumberFormat="1" applyFont="1"/>
    <xf numFmtId="0" fontId="12" fillId="3" borderId="0" xfId="2" applyFont="1" applyFill="1" applyBorder="1" applyAlignment="1">
      <alignment horizontal="left"/>
    </xf>
    <xf numFmtId="0" fontId="13" fillId="0" borderId="0" xfId="1" applyFont="1"/>
    <xf numFmtId="0" fontId="12" fillId="1" borderId="0" xfId="2" applyFont="1" applyFill="1" applyBorder="1"/>
    <xf numFmtId="0" fontId="12" fillId="4" borderId="0" xfId="2" applyFont="1" applyFill="1" applyBorder="1" applyAlignment="1">
      <alignment horizontal="left"/>
    </xf>
    <xf numFmtId="0" fontId="12" fillId="1" borderId="0" xfId="2" applyFont="1" applyFill="1" applyBorder="1" applyAlignment="1">
      <alignment horizontal="left"/>
    </xf>
    <xf numFmtId="0" fontId="12" fillId="1" borderId="0" xfId="2" quotePrefix="1" applyFont="1" applyFill="1" applyBorder="1" applyAlignment="1">
      <alignment horizontal="left"/>
    </xf>
    <xf numFmtId="164" fontId="13" fillId="0" borderId="0" xfId="1" applyNumberFormat="1" applyFont="1"/>
    <xf numFmtId="165" fontId="13" fillId="0" borderId="0" xfId="1" applyNumberFormat="1" applyFont="1"/>
    <xf numFmtId="0" fontId="14" fillId="0" borderId="0" xfId="2" applyFont="1" applyBorder="1" applyAlignment="1">
      <alignment horizontal="left"/>
    </xf>
    <xf numFmtId="0" fontId="15" fillId="0" borderId="0" xfId="1" applyFont="1"/>
    <xf numFmtId="3" fontId="16" fillId="0" borderId="0" xfId="1" applyNumberFormat="1" applyFont="1"/>
    <xf numFmtId="0" fontId="9" fillId="0" borderId="0" xfId="1" applyFont="1"/>
    <xf numFmtId="0" fontId="8" fillId="0" borderId="0" xfId="0" applyFont="1"/>
    <xf numFmtId="3" fontId="5" fillId="0" borderId="0" xfId="0" applyNumberFormat="1" applyFont="1"/>
    <xf numFmtId="165" fontId="5" fillId="0" borderId="0" xfId="0" applyNumberFormat="1" applyFont="1"/>
    <xf numFmtId="1" fontId="5" fillId="0" borderId="0" xfId="0" applyNumberFormat="1" applyFont="1"/>
    <xf numFmtId="0" fontId="17" fillId="0" borderId="0" xfId="1" applyFont="1"/>
    <xf numFmtId="0" fontId="18" fillId="0" borderId="0" xfId="2" applyFont="1" applyBorder="1" applyAlignment="1">
      <alignment horizontal="left"/>
    </xf>
    <xf numFmtId="0" fontId="16" fillId="0" borderId="0" xfId="1" applyFont="1"/>
    <xf numFmtId="1" fontId="8" fillId="0" borderId="0" xfId="1" applyNumberFormat="1" applyFont="1" applyAlignment="1">
      <alignment horizontal="centerContinuous"/>
    </xf>
    <xf numFmtId="0" fontId="0" fillId="0" borderId="1" xfId="0" applyBorder="1"/>
    <xf numFmtId="0" fontId="19" fillId="0" borderId="0" xfId="0" applyFont="1"/>
    <xf numFmtId="164" fontId="19" fillId="0" borderId="0" xfId="0" applyNumberFormat="1" applyFont="1"/>
    <xf numFmtId="164" fontId="8" fillId="0" borderId="0" xfId="0" applyNumberFormat="1" applyFont="1"/>
    <xf numFmtId="3" fontId="19" fillId="0" borderId="0" xfId="0" applyNumberFormat="1" applyFont="1"/>
    <xf numFmtId="3" fontId="8" fillId="0" borderId="0" xfId="0" applyNumberFormat="1" applyFont="1"/>
    <xf numFmtId="0" fontId="13" fillId="0" borderId="0" xfId="0" applyFont="1" applyAlignment="1">
      <alignment vertical="center"/>
    </xf>
    <xf numFmtId="0" fontId="13" fillId="0" borderId="0" xfId="0" applyFont="1" applyAlignment="1">
      <alignment horizontal="right" vertical="center"/>
    </xf>
    <xf numFmtId="0" fontId="13" fillId="0" borderId="0" xfId="0" applyFont="1" applyAlignment="1">
      <alignment horizontal="centerContinuous" vertical="center"/>
    </xf>
    <xf numFmtId="0" fontId="13" fillId="0" borderId="0" xfId="0" quotePrefix="1" applyFont="1" applyAlignment="1">
      <alignment horizontal="right" vertical="center"/>
    </xf>
    <xf numFmtId="0" fontId="0" fillId="0" borderId="0" xfId="0" applyAlignment="1">
      <alignment vertical="center"/>
    </xf>
    <xf numFmtId="0" fontId="13" fillId="0" borderId="0" xfId="0" quotePrefix="1" applyFont="1" applyAlignment="1">
      <alignment horizontal="left" vertical="center"/>
    </xf>
    <xf numFmtId="0" fontId="5" fillId="0" borderId="0" xfId="0" quotePrefix="1" applyFont="1" applyAlignment="1">
      <alignment horizontal="right" vertical="center"/>
    </xf>
    <xf numFmtId="0" fontId="21" fillId="0" borderId="0" xfId="0" applyFont="1" applyAlignment="1">
      <alignment horizontal="centerContinuous" vertical="center"/>
    </xf>
    <xf numFmtId="0" fontId="23" fillId="0" borderId="0" xfId="0" applyFont="1" applyAlignment="1">
      <alignment horizontal="centerContinuous" vertical="center"/>
    </xf>
    <xf numFmtId="0" fontId="18" fillId="0" borderId="0" xfId="0" applyFont="1" applyAlignment="1">
      <alignment vertical="center"/>
    </xf>
    <xf numFmtId="0" fontId="25" fillId="0" borderId="0" xfId="0" applyFont="1" applyAlignment="1">
      <alignment horizontal="centerContinuous" vertical="center"/>
    </xf>
    <xf numFmtId="0" fontId="26" fillId="0" borderId="0" xfId="0" applyFont="1" applyAlignment="1">
      <alignment horizontal="centerContinuous" vertical="center"/>
    </xf>
    <xf numFmtId="0" fontId="0" fillId="0" borderId="0" xfId="0" quotePrefix="1" applyAlignment="1">
      <alignment horizontal="centerContinuous" vertical="center"/>
    </xf>
    <xf numFmtId="0" fontId="0" fillId="0" borderId="0" xfId="0" applyAlignment="1">
      <alignment horizontal="centerContinuous" vertical="center"/>
    </xf>
    <xf numFmtId="0" fontId="0" fillId="0" borderId="0" xfId="0" applyAlignment="1">
      <alignment horizontal="right" vertical="center"/>
    </xf>
    <xf numFmtId="0" fontId="28" fillId="0" borderId="0" xfId="0" applyFont="1" applyAlignment="1">
      <alignment horizontal="centerContinuous" vertical="center"/>
    </xf>
    <xf numFmtId="0" fontId="29" fillId="0" borderId="0" xfId="0" applyFont="1" applyAlignment="1">
      <alignment horizontal="left" vertical="center"/>
    </xf>
    <xf numFmtId="0" fontId="29" fillId="0" borderId="0" xfId="0" applyFont="1" applyAlignment="1">
      <alignment horizontal="center" vertical="center"/>
    </xf>
    <xf numFmtId="0" fontId="29" fillId="0" borderId="0" xfId="0" applyFont="1" applyAlignment="1">
      <alignment horizontal="right" vertical="center"/>
    </xf>
    <xf numFmtId="0" fontId="30" fillId="0" borderId="0" xfId="0" applyFont="1" applyAlignment="1">
      <alignment vertical="center"/>
    </xf>
    <xf numFmtId="0" fontId="29" fillId="0" borderId="0" xfId="0" applyFont="1" applyAlignment="1">
      <alignment vertical="center"/>
    </xf>
    <xf numFmtId="0" fontId="31" fillId="0" borderId="0" xfId="0" applyFont="1" applyAlignment="1">
      <alignment vertical="center"/>
    </xf>
    <xf numFmtId="0" fontId="30" fillId="2" borderId="0" xfId="0" applyFont="1" applyFill="1" applyAlignment="1">
      <alignment horizontal="left" vertical="center"/>
    </xf>
    <xf numFmtId="0" fontId="0" fillId="2" borderId="0" xfId="0" applyFill="1" applyAlignment="1">
      <alignment vertical="center"/>
    </xf>
    <xf numFmtId="0" fontId="0" fillId="2" borderId="0" xfId="0" applyFill="1" applyAlignment="1">
      <alignment horizontal="right" vertical="center"/>
    </xf>
    <xf numFmtId="0" fontId="30" fillId="2" borderId="0" xfId="0" applyFont="1" applyFill="1" applyAlignment="1">
      <alignment vertical="center"/>
    </xf>
    <xf numFmtId="0" fontId="32" fillId="0" borderId="0" xfId="0" applyFont="1" applyAlignment="1">
      <alignment horizontal="center" vertical="center"/>
    </xf>
    <xf numFmtId="3" fontId="33" fillId="2" borderId="0" xfId="0" applyNumberFormat="1" applyFont="1" applyFill="1" applyAlignment="1">
      <alignment vertical="center"/>
    </xf>
    <xf numFmtId="164" fontId="33" fillId="2" borderId="0" xfId="0" applyNumberFormat="1" applyFont="1" applyFill="1" applyAlignment="1">
      <alignment horizontal="right" vertical="center"/>
    </xf>
    <xf numFmtId="3" fontId="13" fillId="0" borderId="0" xfId="0" applyNumberFormat="1" applyFont="1" applyAlignment="1">
      <alignment vertical="center"/>
    </xf>
    <xf numFmtId="165" fontId="13" fillId="0" borderId="0" xfId="0" applyNumberFormat="1" applyFont="1" applyAlignment="1">
      <alignment horizontal="right" vertical="center"/>
    </xf>
    <xf numFmtId="165" fontId="13" fillId="0" borderId="0" xfId="0" applyNumberFormat="1" applyFont="1" applyAlignment="1">
      <alignment horizontal="center" vertical="center"/>
    </xf>
    <xf numFmtId="0" fontId="30" fillId="0" borderId="0" xfId="0" applyFont="1" applyAlignment="1">
      <alignment horizontal="left" vertical="center"/>
    </xf>
    <xf numFmtId="164" fontId="13" fillId="0" borderId="0" xfId="0" applyNumberFormat="1" applyFont="1" applyAlignment="1">
      <alignment horizontal="right" vertical="center"/>
    </xf>
    <xf numFmtId="164" fontId="13" fillId="0" borderId="0" xfId="0" applyNumberFormat="1" applyFont="1" applyAlignment="1">
      <alignment horizontal="center" vertical="center"/>
    </xf>
    <xf numFmtId="3" fontId="5" fillId="2" borderId="0" xfId="0" applyNumberFormat="1" applyFont="1" applyFill="1" applyAlignment="1">
      <alignment vertical="center"/>
    </xf>
    <xf numFmtId="164" fontId="5" fillId="2" borderId="0" xfId="0" applyNumberFormat="1" applyFont="1" applyFill="1" applyAlignment="1">
      <alignment horizontal="right" vertical="center"/>
    </xf>
    <xf numFmtId="37" fontId="5" fillId="2" borderId="0" xfId="0" applyNumberFormat="1" applyFont="1" applyFill="1" applyAlignment="1">
      <alignment vertical="center"/>
    </xf>
    <xf numFmtId="0" fontId="34" fillId="0" borderId="0" xfId="0" applyFont="1" applyAlignment="1">
      <alignment vertical="center"/>
    </xf>
    <xf numFmtId="0" fontId="34" fillId="0" borderId="0" xfId="0" applyFont="1" applyAlignment="1">
      <alignment horizontal="center" vertical="center"/>
    </xf>
    <xf numFmtId="37" fontId="13" fillId="0" borderId="0" xfId="0" applyNumberFormat="1" applyFont="1" applyAlignment="1">
      <alignment vertical="center"/>
    </xf>
    <xf numFmtId="0" fontId="35" fillId="0" borderId="0" xfId="0" applyFont="1" applyAlignment="1">
      <alignment horizontal="centerContinuous" vertical="center"/>
    </xf>
    <xf numFmtId="0" fontId="35" fillId="0" borderId="0" xfId="0" quotePrefix="1" applyFont="1" applyAlignment="1">
      <alignment horizontal="centerContinuous" vertical="center"/>
    </xf>
    <xf numFmtId="0" fontId="28" fillId="0" borderId="0" xfId="0" applyFont="1" applyAlignment="1">
      <alignment horizontal="right" vertical="center"/>
    </xf>
    <xf numFmtId="0" fontId="36" fillId="0" borderId="0" xfId="0" applyFont="1" applyAlignment="1">
      <alignment vertical="center"/>
    </xf>
    <xf numFmtId="0" fontId="30" fillId="2" borderId="2" xfId="0" applyFont="1" applyFill="1" applyBorder="1" applyAlignment="1">
      <alignment vertical="center"/>
    </xf>
    <xf numFmtId="0" fontId="13" fillId="2" borderId="3" xfId="0" applyFont="1" applyFill="1" applyBorder="1" applyAlignment="1">
      <alignment vertical="center"/>
    </xf>
    <xf numFmtId="0" fontId="13" fillId="2" borderId="4" xfId="0" applyFont="1" applyFill="1" applyBorder="1" applyAlignment="1">
      <alignment horizontal="right" vertical="center"/>
    </xf>
    <xf numFmtId="0" fontId="30" fillId="0" borderId="5" xfId="0" applyFont="1" applyBorder="1" applyAlignment="1">
      <alignment vertical="center"/>
    </xf>
    <xf numFmtId="3" fontId="5" fillId="0" borderId="0" xfId="0" applyNumberFormat="1" applyFont="1" applyAlignment="1">
      <alignment vertical="center"/>
    </xf>
    <xf numFmtId="164" fontId="5" fillId="0" borderId="6" xfId="0" applyNumberFormat="1" applyFont="1" applyBorder="1" applyAlignment="1">
      <alignment horizontal="right" vertical="center"/>
    </xf>
    <xf numFmtId="165" fontId="5" fillId="0" borderId="6" xfId="0" applyNumberFormat="1" applyFont="1" applyBorder="1" applyAlignment="1">
      <alignment horizontal="right" vertical="center"/>
    </xf>
    <xf numFmtId="164" fontId="13" fillId="0" borderId="6" xfId="0" applyNumberFormat="1" applyFont="1" applyBorder="1" applyAlignment="1">
      <alignment horizontal="right" vertical="center"/>
    </xf>
    <xf numFmtId="0" fontId="30" fillId="2" borderId="5" xfId="0" applyFont="1" applyFill="1" applyBorder="1" applyAlignment="1">
      <alignment vertical="center"/>
    </xf>
    <xf numFmtId="0" fontId="13" fillId="2" borderId="0" xfId="0" applyFont="1" applyFill="1" applyAlignment="1">
      <alignment vertical="center"/>
    </xf>
    <xf numFmtId="164" fontId="13" fillId="2" borderId="6" xfId="0" applyNumberFormat="1" applyFont="1" applyFill="1" applyBorder="1" applyAlignment="1">
      <alignment horizontal="right" vertical="center"/>
    </xf>
    <xf numFmtId="0" fontId="30" fillId="0" borderId="7" xfId="0" applyFont="1" applyBorder="1" applyAlignment="1">
      <alignment vertical="center"/>
    </xf>
    <xf numFmtId="3" fontId="5" fillId="0" borderId="8" xfId="0" applyNumberFormat="1" applyFont="1" applyBorder="1" applyAlignment="1">
      <alignment vertical="center"/>
    </xf>
    <xf numFmtId="165" fontId="5" fillId="0" borderId="9" xfId="0" applyNumberFormat="1" applyFont="1" applyBorder="1" applyAlignment="1">
      <alignment horizontal="right" vertical="center"/>
    </xf>
    <xf numFmtId="0" fontId="37" fillId="0" borderId="0" xfId="0" applyFont="1" applyAlignment="1">
      <alignment horizontal="center"/>
    </xf>
    <xf numFmtId="0" fontId="38" fillId="0" borderId="0" xfId="0" applyFont="1" applyAlignment="1">
      <alignment horizontal="center"/>
    </xf>
    <xf numFmtId="0" fontId="38" fillId="0" borderId="0" xfId="0" applyFont="1" applyAlignment="1">
      <alignment horizontal="left"/>
    </xf>
    <xf numFmtId="166" fontId="0" fillId="0" borderId="0" xfId="0" applyNumberFormat="1"/>
    <xf numFmtId="165" fontId="0" fillId="0" borderId="0" xfId="0" applyNumberFormat="1"/>
    <xf numFmtId="49" fontId="5" fillId="0" borderId="0" xfId="0" quotePrefix="1" applyNumberFormat="1" applyFont="1" applyAlignment="1">
      <alignment horizontal="center"/>
    </xf>
    <xf numFmtId="17" fontId="0" fillId="0" borderId="0" xfId="0" applyNumberFormat="1"/>
    <xf numFmtId="3" fontId="0" fillId="0" borderId="0" xfId="0" applyNumberFormat="1"/>
    <xf numFmtId="166" fontId="39" fillId="0" borderId="0" xfId="0" applyNumberFormat="1" applyFont="1" applyAlignment="1">
      <alignment horizontal="right"/>
    </xf>
    <xf numFmtId="167" fontId="39" fillId="0" borderId="0" xfId="0" applyNumberFormat="1" applyFont="1" applyAlignment="1">
      <alignment horizontal="right"/>
    </xf>
    <xf numFmtId="0" fontId="40" fillId="0" borderId="0" xfId="0" applyFont="1" applyAlignment="1">
      <alignment horizontal="center"/>
    </xf>
    <xf numFmtId="0" fontId="40" fillId="0" borderId="0" xfId="0" applyFont="1" applyAlignment="1">
      <alignment horizontal="left"/>
    </xf>
    <xf numFmtId="0" fontId="15" fillId="0" borderId="0" xfId="0" applyFont="1" applyAlignment="1">
      <alignment vertical="center"/>
    </xf>
    <xf numFmtId="166" fontId="41" fillId="0" borderId="0" xfId="0" applyNumberFormat="1" applyFont="1"/>
    <xf numFmtId="165" fontId="41" fillId="0" borderId="0" xfId="0" applyNumberFormat="1" applyFont="1"/>
    <xf numFmtId="1" fontId="0" fillId="0" borderId="0" xfId="0" applyNumberFormat="1"/>
    <xf numFmtId="3" fontId="1" fillId="0" borderId="5" xfId="0" applyNumberFormat="1" applyFont="1" applyBorder="1"/>
    <xf numFmtId="3" fontId="1" fillId="0" borderId="0" xfId="0" applyNumberFormat="1" applyFont="1"/>
    <xf numFmtId="164" fontId="1" fillId="0" borderId="0" xfId="0" applyNumberFormat="1" applyFont="1"/>
    <xf numFmtId="0" fontId="42" fillId="0" borderId="0" xfId="0" applyFont="1" applyAlignment="1">
      <alignment horizontal="center"/>
    </xf>
    <xf numFmtId="166" fontId="43" fillId="0" borderId="0" xfId="0" applyNumberFormat="1" applyFont="1" applyAlignment="1">
      <alignment horizontal="right"/>
    </xf>
    <xf numFmtId="167" fontId="43" fillId="0" borderId="0" xfId="0" applyNumberFormat="1" applyFont="1" applyAlignment="1">
      <alignment horizontal="right"/>
    </xf>
    <xf numFmtId="0" fontId="44" fillId="0" borderId="0" xfId="0" applyFont="1" applyAlignment="1">
      <alignment horizontal="left" vertical="center"/>
    </xf>
    <xf numFmtId="3" fontId="15" fillId="0" borderId="0" xfId="0" applyNumberFormat="1" applyFont="1" applyAlignment="1">
      <alignment vertical="center"/>
    </xf>
    <xf numFmtId="164" fontId="15" fillId="0" borderId="0" xfId="0" applyNumberFormat="1" applyFont="1" applyAlignment="1">
      <alignment horizontal="right" vertical="center"/>
    </xf>
    <xf numFmtId="0" fontId="44" fillId="0" borderId="0" xfId="0" applyFont="1" applyAlignment="1">
      <alignment vertical="center"/>
    </xf>
    <xf numFmtId="165" fontId="15" fillId="0" borderId="0" xfId="0" applyNumberFormat="1" applyFont="1" applyAlignment="1">
      <alignment horizontal="right" vertical="center"/>
    </xf>
    <xf numFmtId="37" fontId="15" fillId="0" borderId="0" xfId="0" applyNumberFormat="1" applyFont="1" applyAlignment="1">
      <alignment vertical="center"/>
    </xf>
    <xf numFmtId="37" fontId="15" fillId="0" borderId="0" xfId="0" applyNumberFormat="1" applyFont="1" applyAlignment="1">
      <alignment horizontal="right" vertical="center"/>
    </xf>
    <xf numFmtId="0" fontId="32" fillId="5" borderId="0" xfId="0" applyFont="1" applyFill="1" applyAlignment="1">
      <alignment horizontal="center" vertical="center"/>
    </xf>
    <xf numFmtId="0" fontId="32" fillId="5" borderId="0" xfId="0" applyFont="1" applyFill="1" applyAlignment="1">
      <alignment horizontal="right" vertical="center"/>
    </xf>
    <xf numFmtId="0" fontId="1" fillId="0" borderId="0" xfId="0" applyFont="1"/>
    <xf numFmtId="0" fontId="5" fillId="0" borderId="0" xfId="0" applyFont="1" applyAlignment="1">
      <alignment horizontal="center"/>
    </xf>
    <xf numFmtId="0" fontId="2" fillId="0" borderId="0" xfId="0" applyFont="1" applyAlignment="1">
      <alignment horizontal="center" vertical="center"/>
    </xf>
    <xf numFmtId="1" fontId="4" fillId="0" borderId="0" xfId="0" applyNumberFormat="1" applyFont="1" applyAlignment="1">
      <alignment horizontal="center"/>
    </xf>
    <xf numFmtId="0" fontId="3" fillId="0" borderId="0" xfId="0" applyFont="1" applyAlignment="1">
      <alignment horizontal="center"/>
    </xf>
    <xf numFmtId="0" fontId="4" fillId="0" borderId="0" xfId="0" applyFont="1" applyAlignment="1">
      <alignment horizontal="center"/>
    </xf>
    <xf numFmtId="1" fontId="4" fillId="0" borderId="0" xfId="1" applyNumberFormat="1" applyFont="1" applyAlignment="1">
      <alignment horizontal="center"/>
    </xf>
    <xf numFmtId="0" fontId="4" fillId="0" borderId="0" xfId="1" applyFont="1" applyAlignment="1">
      <alignment horizontal="center"/>
    </xf>
    <xf numFmtId="0" fontId="5" fillId="0" borderId="0" xfId="1" quotePrefix="1" applyFont="1" applyAlignment="1">
      <alignment horizontal="center"/>
    </xf>
    <xf numFmtId="0" fontId="5" fillId="0" borderId="0" xfId="1" applyFont="1" applyAlignment="1">
      <alignment horizontal="center"/>
    </xf>
    <xf numFmtId="0" fontId="20" fillId="0" borderId="0" xfId="0" applyFont="1" applyAlignment="1">
      <alignment horizontal="center" vertical="center"/>
    </xf>
    <xf numFmtId="0" fontId="22" fillId="0" borderId="0" xfId="0" applyFont="1" applyAlignment="1">
      <alignment horizontal="center" vertical="center"/>
    </xf>
    <xf numFmtId="0" fontId="24" fillId="0" borderId="0" xfId="0" applyFont="1" applyAlignment="1">
      <alignment horizontal="center" vertical="center"/>
    </xf>
    <xf numFmtId="49" fontId="26" fillId="0" borderId="0" xfId="3" applyNumberFormat="1" applyFont="1" applyAlignment="1">
      <alignment horizontal="center" vertical="center"/>
    </xf>
    <xf numFmtId="17" fontId="26" fillId="0" borderId="0" xfId="0" quotePrefix="1" applyNumberFormat="1" applyFont="1" applyAlignment="1">
      <alignment horizontal="center" vertical="center"/>
    </xf>
    <xf numFmtId="0" fontId="35" fillId="0" borderId="0" xfId="0" applyFont="1" applyAlignment="1">
      <alignment horizontal="center" vertical="center"/>
    </xf>
    <xf numFmtId="0" fontId="27" fillId="0" borderId="0" xfId="0" applyFont="1" applyAlignment="1">
      <alignment horizontal="center" vertical="center"/>
    </xf>
    <xf numFmtId="0" fontId="23" fillId="0" borderId="0" xfId="0" applyFont="1" applyAlignment="1">
      <alignment horizontal="center" vertical="center"/>
    </xf>
    <xf numFmtId="0" fontId="25" fillId="0" borderId="0" xfId="0" applyFont="1" applyAlignment="1">
      <alignment horizontal="center" vertical="center"/>
    </xf>
  </cellXfs>
  <cellStyles count="4">
    <cellStyle name="Normal" xfId="0" builtinId="0"/>
    <cellStyle name="Normal_Sheet1" xfId="1" xr:uid="{00000000-0005-0000-0000-000002000000}"/>
    <cellStyle name="Normal_UNEMP (2)" xfId="2" xr:uid="{00000000-0005-0000-0000-000003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144</xdr:row>
      <xdr:rowOff>123825</xdr:rowOff>
    </xdr:from>
    <xdr:to>
      <xdr:col>10</xdr:col>
      <xdr:colOff>428625</xdr:colOff>
      <xdr:row>165</xdr:row>
      <xdr:rowOff>123825</xdr:rowOff>
    </xdr:to>
    <xdr:sp macro="" textlink="">
      <xdr:nvSpPr>
        <xdr:cNvPr id="1029" name="Text 2">
          <a:extLst>
            <a:ext uri="{FF2B5EF4-FFF2-40B4-BE49-F238E27FC236}">
              <a16:creationId xmlns:a16="http://schemas.microsoft.com/office/drawing/2014/main" id="{00000000-0008-0000-0300-000005040000}"/>
            </a:ext>
          </a:extLst>
        </xdr:cNvPr>
        <xdr:cNvSpPr txBox="1">
          <a:spLocks noChangeArrowheads="1"/>
        </xdr:cNvSpPr>
      </xdr:nvSpPr>
      <xdr:spPr bwMode="auto">
        <a:xfrm>
          <a:off x="0" y="18840450"/>
          <a:ext cx="7210425"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144</xdr:row>
      <xdr:rowOff>123825</xdr:rowOff>
    </xdr:from>
    <xdr:to>
      <xdr:col>10</xdr:col>
      <xdr:colOff>428625</xdr:colOff>
      <xdr:row>165</xdr:row>
      <xdr:rowOff>123825</xdr:rowOff>
    </xdr:to>
    <xdr:sp macro="" textlink="">
      <xdr:nvSpPr>
        <xdr:cNvPr id="4" name="Text 2">
          <a:extLst>
            <a:ext uri="{FF2B5EF4-FFF2-40B4-BE49-F238E27FC236}">
              <a16:creationId xmlns:a16="http://schemas.microsoft.com/office/drawing/2014/main" id="{14DF5E10-2275-4553-8540-EC68AF6A49D5}"/>
            </a:ext>
          </a:extLst>
        </xdr:cNvPr>
        <xdr:cNvSpPr txBox="1">
          <a:spLocks noChangeArrowheads="1"/>
        </xdr:cNvSpPr>
      </xdr:nvSpPr>
      <xdr:spPr bwMode="auto">
        <a:xfrm>
          <a:off x="0" y="20431125"/>
          <a:ext cx="7372350"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twoCellAnchor>
    <xdr:from>
      <xdr:col>0</xdr:col>
      <xdr:colOff>0</xdr:colOff>
      <xdr:row>144</xdr:row>
      <xdr:rowOff>123825</xdr:rowOff>
    </xdr:from>
    <xdr:to>
      <xdr:col>10</xdr:col>
      <xdr:colOff>428625</xdr:colOff>
      <xdr:row>165</xdr:row>
      <xdr:rowOff>123825</xdr:rowOff>
    </xdr:to>
    <xdr:sp macro="" textlink="">
      <xdr:nvSpPr>
        <xdr:cNvPr id="7" name="Text 2">
          <a:extLst>
            <a:ext uri="{FF2B5EF4-FFF2-40B4-BE49-F238E27FC236}">
              <a16:creationId xmlns:a16="http://schemas.microsoft.com/office/drawing/2014/main" id="{6250F48E-F53D-4278-9848-CDEDD9A41DA9}"/>
            </a:ext>
          </a:extLst>
        </xdr:cNvPr>
        <xdr:cNvSpPr txBox="1">
          <a:spLocks noChangeArrowheads="1"/>
        </xdr:cNvSpPr>
      </xdr:nvSpPr>
      <xdr:spPr bwMode="auto">
        <a:xfrm>
          <a:off x="0" y="20431125"/>
          <a:ext cx="7372350"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144</xdr:row>
      <xdr:rowOff>123825</xdr:rowOff>
    </xdr:from>
    <xdr:to>
      <xdr:col>10</xdr:col>
      <xdr:colOff>428625</xdr:colOff>
      <xdr:row>165</xdr:row>
      <xdr:rowOff>123825</xdr:rowOff>
    </xdr:to>
    <xdr:sp macro="" textlink="">
      <xdr:nvSpPr>
        <xdr:cNvPr id="4" name="Text 2">
          <a:extLst>
            <a:ext uri="{FF2B5EF4-FFF2-40B4-BE49-F238E27FC236}">
              <a16:creationId xmlns:a16="http://schemas.microsoft.com/office/drawing/2014/main" id="{2053E54F-3AF9-4045-93D6-30E55A142508}"/>
            </a:ext>
          </a:extLst>
        </xdr:cNvPr>
        <xdr:cNvSpPr txBox="1">
          <a:spLocks noChangeArrowheads="1"/>
        </xdr:cNvSpPr>
      </xdr:nvSpPr>
      <xdr:spPr bwMode="auto">
        <a:xfrm>
          <a:off x="0" y="20431125"/>
          <a:ext cx="7372350"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twoCellAnchor>
    <xdr:from>
      <xdr:col>0</xdr:col>
      <xdr:colOff>0</xdr:colOff>
      <xdr:row>144</xdr:row>
      <xdr:rowOff>123825</xdr:rowOff>
    </xdr:from>
    <xdr:to>
      <xdr:col>10</xdr:col>
      <xdr:colOff>428625</xdr:colOff>
      <xdr:row>165</xdr:row>
      <xdr:rowOff>123825</xdr:rowOff>
    </xdr:to>
    <xdr:sp macro="" textlink="">
      <xdr:nvSpPr>
        <xdr:cNvPr id="7" name="Text 2">
          <a:extLst>
            <a:ext uri="{FF2B5EF4-FFF2-40B4-BE49-F238E27FC236}">
              <a16:creationId xmlns:a16="http://schemas.microsoft.com/office/drawing/2014/main" id="{B896B93A-140B-4C34-AACC-65524941703F}"/>
            </a:ext>
          </a:extLst>
        </xdr:cNvPr>
        <xdr:cNvSpPr txBox="1">
          <a:spLocks noChangeArrowheads="1"/>
        </xdr:cNvSpPr>
      </xdr:nvSpPr>
      <xdr:spPr bwMode="auto">
        <a:xfrm>
          <a:off x="0" y="20431125"/>
          <a:ext cx="7372350"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144</xdr:row>
      <xdr:rowOff>123825</xdr:rowOff>
    </xdr:from>
    <xdr:to>
      <xdr:col>10</xdr:col>
      <xdr:colOff>428625</xdr:colOff>
      <xdr:row>165</xdr:row>
      <xdr:rowOff>123825</xdr:rowOff>
    </xdr:to>
    <xdr:sp macro="" textlink="">
      <xdr:nvSpPr>
        <xdr:cNvPr id="4" name="Text 2">
          <a:extLst>
            <a:ext uri="{FF2B5EF4-FFF2-40B4-BE49-F238E27FC236}">
              <a16:creationId xmlns:a16="http://schemas.microsoft.com/office/drawing/2014/main" id="{FECDB0E7-CA77-4E59-9353-27E1D8C5935A}"/>
            </a:ext>
          </a:extLst>
        </xdr:cNvPr>
        <xdr:cNvSpPr txBox="1">
          <a:spLocks noChangeArrowheads="1"/>
        </xdr:cNvSpPr>
      </xdr:nvSpPr>
      <xdr:spPr bwMode="auto">
        <a:xfrm>
          <a:off x="0" y="20431125"/>
          <a:ext cx="7372350"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twoCellAnchor>
    <xdr:from>
      <xdr:col>0</xdr:col>
      <xdr:colOff>0</xdr:colOff>
      <xdr:row>144</xdr:row>
      <xdr:rowOff>123825</xdr:rowOff>
    </xdr:from>
    <xdr:to>
      <xdr:col>10</xdr:col>
      <xdr:colOff>428625</xdr:colOff>
      <xdr:row>165</xdr:row>
      <xdr:rowOff>123825</xdr:rowOff>
    </xdr:to>
    <xdr:sp macro="" textlink="">
      <xdr:nvSpPr>
        <xdr:cNvPr id="7" name="Text 2">
          <a:extLst>
            <a:ext uri="{FF2B5EF4-FFF2-40B4-BE49-F238E27FC236}">
              <a16:creationId xmlns:a16="http://schemas.microsoft.com/office/drawing/2014/main" id="{40F48C7A-3688-4367-A744-3D21889D3BC3}"/>
            </a:ext>
          </a:extLst>
        </xdr:cNvPr>
        <xdr:cNvSpPr txBox="1">
          <a:spLocks noChangeArrowheads="1"/>
        </xdr:cNvSpPr>
      </xdr:nvSpPr>
      <xdr:spPr bwMode="auto">
        <a:xfrm>
          <a:off x="0" y="20431125"/>
          <a:ext cx="7372350"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144</xdr:row>
      <xdr:rowOff>123825</xdr:rowOff>
    </xdr:from>
    <xdr:to>
      <xdr:col>10</xdr:col>
      <xdr:colOff>428625</xdr:colOff>
      <xdr:row>165</xdr:row>
      <xdr:rowOff>123825</xdr:rowOff>
    </xdr:to>
    <xdr:sp macro="" textlink="">
      <xdr:nvSpPr>
        <xdr:cNvPr id="4" name="Text 2">
          <a:extLst>
            <a:ext uri="{FF2B5EF4-FFF2-40B4-BE49-F238E27FC236}">
              <a16:creationId xmlns:a16="http://schemas.microsoft.com/office/drawing/2014/main" id="{1665D457-F0E5-4356-ABA3-2850FA39EF5A}"/>
            </a:ext>
          </a:extLst>
        </xdr:cNvPr>
        <xdr:cNvSpPr txBox="1">
          <a:spLocks noChangeArrowheads="1"/>
        </xdr:cNvSpPr>
      </xdr:nvSpPr>
      <xdr:spPr bwMode="auto">
        <a:xfrm>
          <a:off x="0" y="20431125"/>
          <a:ext cx="7372350"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twoCellAnchor>
    <xdr:from>
      <xdr:col>0</xdr:col>
      <xdr:colOff>0</xdr:colOff>
      <xdr:row>144</xdr:row>
      <xdr:rowOff>123825</xdr:rowOff>
    </xdr:from>
    <xdr:to>
      <xdr:col>10</xdr:col>
      <xdr:colOff>428625</xdr:colOff>
      <xdr:row>165</xdr:row>
      <xdr:rowOff>123825</xdr:rowOff>
    </xdr:to>
    <xdr:sp macro="" textlink="">
      <xdr:nvSpPr>
        <xdr:cNvPr id="7" name="Text 2">
          <a:extLst>
            <a:ext uri="{FF2B5EF4-FFF2-40B4-BE49-F238E27FC236}">
              <a16:creationId xmlns:a16="http://schemas.microsoft.com/office/drawing/2014/main" id="{9C10855B-FD5B-47D0-A63B-52B3986A655D}"/>
            </a:ext>
          </a:extLst>
        </xdr:cNvPr>
        <xdr:cNvSpPr txBox="1">
          <a:spLocks noChangeArrowheads="1"/>
        </xdr:cNvSpPr>
      </xdr:nvSpPr>
      <xdr:spPr bwMode="auto">
        <a:xfrm>
          <a:off x="0" y="20431125"/>
          <a:ext cx="7372350"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145</xdr:row>
      <xdr:rowOff>66675</xdr:rowOff>
    </xdr:from>
    <xdr:to>
      <xdr:col>10</xdr:col>
      <xdr:colOff>428625</xdr:colOff>
      <xdr:row>167</xdr:row>
      <xdr:rowOff>0</xdr:rowOff>
    </xdr:to>
    <xdr:sp macro="" textlink="">
      <xdr:nvSpPr>
        <xdr:cNvPr id="3" name="Text 2">
          <a:extLst>
            <a:ext uri="{FF2B5EF4-FFF2-40B4-BE49-F238E27FC236}">
              <a16:creationId xmlns:a16="http://schemas.microsoft.com/office/drawing/2014/main" id="{00000000-0008-0000-0400-000003000000}"/>
            </a:ext>
          </a:extLst>
        </xdr:cNvPr>
        <xdr:cNvSpPr txBox="1">
          <a:spLocks noChangeArrowheads="1"/>
        </xdr:cNvSpPr>
      </xdr:nvSpPr>
      <xdr:spPr bwMode="auto">
        <a:xfrm>
          <a:off x="0" y="20935950"/>
          <a:ext cx="7372350" cy="3495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twoCellAnchor>
    <xdr:from>
      <xdr:col>0</xdr:col>
      <xdr:colOff>0</xdr:colOff>
      <xdr:row>144</xdr:row>
      <xdr:rowOff>123825</xdr:rowOff>
    </xdr:from>
    <xdr:to>
      <xdr:col>10</xdr:col>
      <xdr:colOff>428625</xdr:colOff>
      <xdr:row>165</xdr:row>
      <xdr:rowOff>123825</xdr:rowOff>
    </xdr:to>
    <xdr:sp macro="" textlink="">
      <xdr:nvSpPr>
        <xdr:cNvPr id="4" name="Text 2">
          <a:extLst>
            <a:ext uri="{FF2B5EF4-FFF2-40B4-BE49-F238E27FC236}">
              <a16:creationId xmlns:a16="http://schemas.microsoft.com/office/drawing/2014/main" id="{BE4A1034-80AD-41D0-AEC4-D24C928DA28B}"/>
            </a:ext>
          </a:extLst>
        </xdr:cNvPr>
        <xdr:cNvSpPr txBox="1">
          <a:spLocks noChangeArrowheads="1"/>
        </xdr:cNvSpPr>
      </xdr:nvSpPr>
      <xdr:spPr bwMode="auto">
        <a:xfrm>
          <a:off x="0" y="20431125"/>
          <a:ext cx="7372350"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144</xdr:row>
      <xdr:rowOff>123825</xdr:rowOff>
    </xdr:from>
    <xdr:to>
      <xdr:col>10</xdr:col>
      <xdr:colOff>428625</xdr:colOff>
      <xdr:row>165</xdr:row>
      <xdr:rowOff>123825</xdr:rowOff>
    </xdr:to>
    <xdr:sp macro="" textlink="">
      <xdr:nvSpPr>
        <xdr:cNvPr id="4" name="Text 2">
          <a:extLst>
            <a:ext uri="{FF2B5EF4-FFF2-40B4-BE49-F238E27FC236}">
              <a16:creationId xmlns:a16="http://schemas.microsoft.com/office/drawing/2014/main" id="{926F5203-B578-467E-B881-32B59A4189B1}"/>
            </a:ext>
          </a:extLst>
        </xdr:cNvPr>
        <xdr:cNvSpPr txBox="1">
          <a:spLocks noChangeArrowheads="1"/>
        </xdr:cNvSpPr>
      </xdr:nvSpPr>
      <xdr:spPr bwMode="auto">
        <a:xfrm>
          <a:off x="0" y="20431125"/>
          <a:ext cx="7372350"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144</xdr:row>
      <xdr:rowOff>123825</xdr:rowOff>
    </xdr:from>
    <xdr:to>
      <xdr:col>10</xdr:col>
      <xdr:colOff>428625</xdr:colOff>
      <xdr:row>165</xdr:row>
      <xdr:rowOff>123825</xdr:rowOff>
    </xdr:to>
    <xdr:sp macro="" textlink="">
      <xdr:nvSpPr>
        <xdr:cNvPr id="4" name="Text 2">
          <a:extLst>
            <a:ext uri="{FF2B5EF4-FFF2-40B4-BE49-F238E27FC236}">
              <a16:creationId xmlns:a16="http://schemas.microsoft.com/office/drawing/2014/main" id="{518E8F24-9D10-4A44-B15F-338644D331A3}"/>
            </a:ext>
          </a:extLst>
        </xdr:cNvPr>
        <xdr:cNvSpPr txBox="1">
          <a:spLocks noChangeArrowheads="1"/>
        </xdr:cNvSpPr>
      </xdr:nvSpPr>
      <xdr:spPr bwMode="auto">
        <a:xfrm>
          <a:off x="0" y="20431125"/>
          <a:ext cx="7372350"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twoCellAnchor>
    <xdr:from>
      <xdr:col>0</xdr:col>
      <xdr:colOff>0</xdr:colOff>
      <xdr:row>144</xdr:row>
      <xdr:rowOff>123825</xdr:rowOff>
    </xdr:from>
    <xdr:to>
      <xdr:col>10</xdr:col>
      <xdr:colOff>428625</xdr:colOff>
      <xdr:row>165</xdr:row>
      <xdr:rowOff>123825</xdr:rowOff>
    </xdr:to>
    <xdr:sp macro="" textlink="">
      <xdr:nvSpPr>
        <xdr:cNvPr id="7" name="Text 2">
          <a:extLst>
            <a:ext uri="{FF2B5EF4-FFF2-40B4-BE49-F238E27FC236}">
              <a16:creationId xmlns:a16="http://schemas.microsoft.com/office/drawing/2014/main" id="{149F0E84-58FA-4D09-ACBA-77C583CE063A}"/>
            </a:ext>
          </a:extLst>
        </xdr:cNvPr>
        <xdr:cNvSpPr txBox="1">
          <a:spLocks noChangeArrowheads="1"/>
        </xdr:cNvSpPr>
      </xdr:nvSpPr>
      <xdr:spPr bwMode="auto">
        <a:xfrm>
          <a:off x="0" y="20431125"/>
          <a:ext cx="7372350"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144</xdr:row>
      <xdr:rowOff>123825</xdr:rowOff>
    </xdr:from>
    <xdr:to>
      <xdr:col>10</xdr:col>
      <xdr:colOff>428625</xdr:colOff>
      <xdr:row>165</xdr:row>
      <xdr:rowOff>123825</xdr:rowOff>
    </xdr:to>
    <xdr:sp macro="" textlink="">
      <xdr:nvSpPr>
        <xdr:cNvPr id="4" name="Text 2">
          <a:extLst>
            <a:ext uri="{FF2B5EF4-FFF2-40B4-BE49-F238E27FC236}">
              <a16:creationId xmlns:a16="http://schemas.microsoft.com/office/drawing/2014/main" id="{6366EEED-7631-4131-A28B-5694E0E93EB1}"/>
            </a:ext>
          </a:extLst>
        </xdr:cNvPr>
        <xdr:cNvSpPr txBox="1">
          <a:spLocks noChangeArrowheads="1"/>
        </xdr:cNvSpPr>
      </xdr:nvSpPr>
      <xdr:spPr bwMode="auto">
        <a:xfrm>
          <a:off x="0" y="20431125"/>
          <a:ext cx="7372350"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twoCellAnchor>
    <xdr:from>
      <xdr:col>0</xdr:col>
      <xdr:colOff>0</xdr:colOff>
      <xdr:row>144</xdr:row>
      <xdr:rowOff>123825</xdr:rowOff>
    </xdr:from>
    <xdr:to>
      <xdr:col>10</xdr:col>
      <xdr:colOff>428625</xdr:colOff>
      <xdr:row>165</xdr:row>
      <xdr:rowOff>123825</xdr:rowOff>
    </xdr:to>
    <xdr:sp macro="" textlink="">
      <xdr:nvSpPr>
        <xdr:cNvPr id="7" name="Text 2">
          <a:extLst>
            <a:ext uri="{FF2B5EF4-FFF2-40B4-BE49-F238E27FC236}">
              <a16:creationId xmlns:a16="http://schemas.microsoft.com/office/drawing/2014/main" id="{2A76E960-98C4-4C53-B407-5D78BC138869}"/>
            </a:ext>
          </a:extLst>
        </xdr:cNvPr>
        <xdr:cNvSpPr txBox="1">
          <a:spLocks noChangeArrowheads="1"/>
        </xdr:cNvSpPr>
      </xdr:nvSpPr>
      <xdr:spPr bwMode="auto">
        <a:xfrm>
          <a:off x="0" y="20431125"/>
          <a:ext cx="7372350"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144</xdr:row>
      <xdr:rowOff>123825</xdr:rowOff>
    </xdr:from>
    <xdr:to>
      <xdr:col>10</xdr:col>
      <xdr:colOff>428625</xdr:colOff>
      <xdr:row>165</xdr:row>
      <xdr:rowOff>123825</xdr:rowOff>
    </xdr:to>
    <xdr:sp macro="" textlink="">
      <xdr:nvSpPr>
        <xdr:cNvPr id="4" name="Text 2">
          <a:extLst>
            <a:ext uri="{FF2B5EF4-FFF2-40B4-BE49-F238E27FC236}">
              <a16:creationId xmlns:a16="http://schemas.microsoft.com/office/drawing/2014/main" id="{9425DD1B-AB6F-47D3-8F14-225C7900B069}"/>
            </a:ext>
          </a:extLst>
        </xdr:cNvPr>
        <xdr:cNvSpPr txBox="1">
          <a:spLocks noChangeArrowheads="1"/>
        </xdr:cNvSpPr>
      </xdr:nvSpPr>
      <xdr:spPr bwMode="auto">
        <a:xfrm>
          <a:off x="0" y="20431125"/>
          <a:ext cx="7372350"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twoCellAnchor>
    <xdr:from>
      <xdr:col>0</xdr:col>
      <xdr:colOff>0</xdr:colOff>
      <xdr:row>144</xdr:row>
      <xdr:rowOff>123825</xdr:rowOff>
    </xdr:from>
    <xdr:to>
      <xdr:col>10</xdr:col>
      <xdr:colOff>428625</xdr:colOff>
      <xdr:row>165</xdr:row>
      <xdr:rowOff>123825</xdr:rowOff>
    </xdr:to>
    <xdr:sp macro="" textlink="">
      <xdr:nvSpPr>
        <xdr:cNvPr id="7" name="Text 2">
          <a:extLst>
            <a:ext uri="{FF2B5EF4-FFF2-40B4-BE49-F238E27FC236}">
              <a16:creationId xmlns:a16="http://schemas.microsoft.com/office/drawing/2014/main" id="{CDEC8D64-275D-4BF4-93FD-9A813F102BEB}"/>
            </a:ext>
          </a:extLst>
        </xdr:cNvPr>
        <xdr:cNvSpPr txBox="1">
          <a:spLocks noChangeArrowheads="1"/>
        </xdr:cNvSpPr>
      </xdr:nvSpPr>
      <xdr:spPr bwMode="auto">
        <a:xfrm>
          <a:off x="0" y="20431125"/>
          <a:ext cx="7372350"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144</xdr:row>
      <xdr:rowOff>123825</xdr:rowOff>
    </xdr:from>
    <xdr:to>
      <xdr:col>10</xdr:col>
      <xdr:colOff>428625</xdr:colOff>
      <xdr:row>165</xdr:row>
      <xdr:rowOff>123825</xdr:rowOff>
    </xdr:to>
    <xdr:sp macro="" textlink="">
      <xdr:nvSpPr>
        <xdr:cNvPr id="4" name="Text 2">
          <a:extLst>
            <a:ext uri="{FF2B5EF4-FFF2-40B4-BE49-F238E27FC236}">
              <a16:creationId xmlns:a16="http://schemas.microsoft.com/office/drawing/2014/main" id="{FFC16104-C4EE-45D4-8DAE-EE1B82366B90}"/>
            </a:ext>
          </a:extLst>
        </xdr:cNvPr>
        <xdr:cNvSpPr txBox="1">
          <a:spLocks noChangeArrowheads="1"/>
        </xdr:cNvSpPr>
      </xdr:nvSpPr>
      <xdr:spPr bwMode="auto">
        <a:xfrm>
          <a:off x="0" y="20431125"/>
          <a:ext cx="7372350"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twoCellAnchor>
    <xdr:from>
      <xdr:col>0</xdr:col>
      <xdr:colOff>0</xdr:colOff>
      <xdr:row>144</xdr:row>
      <xdr:rowOff>123825</xdr:rowOff>
    </xdr:from>
    <xdr:to>
      <xdr:col>10</xdr:col>
      <xdr:colOff>428625</xdr:colOff>
      <xdr:row>165</xdr:row>
      <xdr:rowOff>123825</xdr:rowOff>
    </xdr:to>
    <xdr:sp macro="" textlink="">
      <xdr:nvSpPr>
        <xdr:cNvPr id="7" name="Text 2">
          <a:extLst>
            <a:ext uri="{FF2B5EF4-FFF2-40B4-BE49-F238E27FC236}">
              <a16:creationId xmlns:a16="http://schemas.microsoft.com/office/drawing/2014/main" id="{B35887FB-B399-4BB6-8D14-44AA257DFE6F}"/>
            </a:ext>
          </a:extLst>
        </xdr:cNvPr>
        <xdr:cNvSpPr txBox="1">
          <a:spLocks noChangeArrowheads="1"/>
        </xdr:cNvSpPr>
      </xdr:nvSpPr>
      <xdr:spPr bwMode="auto">
        <a:xfrm>
          <a:off x="0" y="20431125"/>
          <a:ext cx="7372350"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144</xdr:row>
      <xdr:rowOff>123825</xdr:rowOff>
    </xdr:from>
    <xdr:to>
      <xdr:col>10</xdr:col>
      <xdr:colOff>428625</xdr:colOff>
      <xdr:row>165</xdr:row>
      <xdr:rowOff>123825</xdr:rowOff>
    </xdr:to>
    <xdr:sp macro="" textlink="">
      <xdr:nvSpPr>
        <xdr:cNvPr id="4" name="Text 2">
          <a:extLst>
            <a:ext uri="{FF2B5EF4-FFF2-40B4-BE49-F238E27FC236}">
              <a16:creationId xmlns:a16="http://schemas.microsoft.com/office/drawing/2014/main" id="{2146F731-30B9-4872-B612-DD115A3D5AE6}"/>
            </a:ext>
          </a:extLst>
        </xdr:cNvPr>
        <xdr:cNvSpPr txBox="1">
          <a:spLocks noChangeArrowheads="1"/>
        </xdr:cNvSpPr>
      </xdr:nvSpPr>
      <xdr:spPr bwMode="auto">
        <a:xfrm>
          <a:off x="0" y="20431125"/>
          <a:ext cx="7372350"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twoCellAnchor>
    <xdr:from>
      <xdr:col>0</xdr:col>
      <xdr:colOff>0</xdr:colOff>
      <xdr:row>144</xdr:row>
      <xdr:rowOff>123825</xdr:rowOff>
    </xdr:from>
    <xdr:to>
      <xdr:col>10</xdr:col>
      <xdr:colOff>428625</xdr:colOff>
      <xdr:row>165</xdr:row>
      <xdr:rowOff>123825</xdr:rowOff>
    </xdr:to>
    <xdr:sp macro="" textlink="">
      <xdr:nvSpPr>
        <xdr:cNvPr id="7" name="Text 2">
          <a:extLst>
            <a:ext uri="{FF2B5EF4-FFF2-40B4-BE49-F238E27FC236}">
              <a16:creationId xmlns:a16="http://schemas.microsoft.com/office/drawing/2014/main" id="{A4DD500D-86D8-4ECF-90F3-D67DB6F43BA0}"/>
            </a:ext>
          </a:extLst>
        </xdr:cNvPr>
        <xdr:cNvSpPr txBox="1">
          <a:spLocks noChangeArrowheads="1"/>
        </xdr:cNvSpPr>
      </xdr:nvSpPr>
      <xdr:spPr bwMode="auto">
        <a:xfrm>
          <a:off x="0" y="20431125"/>
          <a:ext cx="7372350"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144</xdr:row>
      <xdr:rowOff>123825</xdr:rowOff>
    </xdr:from>
    <xdr:to>
      <xdr:col>10</xdr:col>
      <xdr:colOff>428625</xdr:colOff>
      <xdr:row>165</xdr:row>
      <xdr:rowOff>123825</xdr:rowOff>
    </xdr:to>
    <xdr:sp macro="" textlink="">
      <xdr:nvSpPr>
        <xdr:cNvPr id="4" name="Text 2">
          <a:extLst>
            <a:ext uri="{FF2B5EF4-FFF2-40B4-BE49-F238E27FC236}">
              <a16:creationId xmlns:a16="http://schemas.microsoft.com/office/drawing/2014/main" id="{54BFA123-53BE-4B8F-9CB6-83364BF898A7}"/>
            </a:ext>
          </a:extLst>
        </xdr:cNvPr>
        <xdr:cNvSpPr txBox="1">
          <a:spLocks noChangeArrowheads="1"/>
        </xdr:cNvSpPr>
      </xdr:nvSpPr>
      <xdr:spPr bwMode="auto">
        <a:xfrm>
          <a:off x="0" y="20431125"/>
          <a:ext cx="7372350"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twoCellAnchor>
    <xdr:from>
      <xdr:col>0</xdr:col>
      <xdr:colOff>0</xdr:colOff>
      <xdr:row>144</xdr:row>
      <xdr:rowOff>123825</xdr:rowOff>
    </xdr:from>
    <xdr:to>
      <xdr:col>10</xdr:col>
      <xdr:colOff>428625</xdr:colOff>
      <xdr:row>165</xdr:row>
      <xdr:rowOff>123825</xdr:rowOff>
    </xdr:to>
    <xdr:sp macro="" textlink="">
      <xdr:nvSpPr>
        <xdr:cNvPr id="7" name="Text 2">
          <a:extLst>
            <a:ext uri="{FF2B5EF4-FFF2-40B4-BE49-F238E27FC236}">
              <a16:creationId xmlns:a16="http://schemas.microsoft.com/office/drawing/2014/main" id="{3641DAE7-B1FB-402A-A3D5-FEE40B1AF62B}"/>
            </a:ext>
          </a:extLst>
        </xdr:cNvPr>
        <xdr:cNvSpPr txBox="1">
          <a:spLocks noChangeArrowheads="1"/>
        </xdr:cNvSpPr>
      </xdr:nvSpPr>
      <xdr:spPr bwMode="auto">
        <a:xfrm>
          <a:off x="0" y="20431125"/>
          <a:ext cx="7372350" cy="3400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0" i="0" u="none" strike="noStrike" baseline="0">
              <a:solidFill>
                <a:srgbClr val="000000"/>
              </a:solidFill>
              <a:latin typeface="Helvetica"/>
            </a:rPr>
            <a:t>                                                                                        </a:t>
          </a:r>
        </a:p>
        <a:p>
          <a:pPr algn="l" rtl="0">
            <a:defRPr sz="1000"/>
          </a:pPr>
          <a:r>
            <a:rPr lang="en-US" sz="900" b="0" i="0" u="none" strike="noStrike" baseline="0">
              <a:solidFill>
                <a:srgbClr val="000000"/>
              </a:solidFill>
              <a:latin typeface="Helvetica"/>
            </a:rPr>
            <a:t> </a:t>
          </a:r>
          <a:r>
            <a:rPr lang="en-US" sz="800" b="0" i="0" u="none" strike="noStrike" baseline="0">
              <a:solidFill>
                <a:srgbClr val="000000"/>
              </a:solidFill>
              <a:latin typeface="Helvetica"/>
            </a:rPr>
            <a:t>                                                                                                          </a:t>
          </a:r>
          <a:r>
            <a:rPr lang="en-US" sz="800" b="1" i="0" u="none" strike="noStrike" baseline="0">
              <a:solidFill>
                <a:srgbClr val="000000"/>
              </a:solidFill>
              <a:latin typeface="Helvetica"/>
            </a:rPr>
            <a:t>LABOR FORCE CONCEPTS</a:t>
          </a:r>
          <a:endParaRPr lang="en-US" sz="800" b="0" i="0" u="none" strike="noStrike" baseline="0">
            <a:solidFill>
              <a:srgbClr val="000000"/>
            </a:solidFill>
            <a:latin typeface="Helvetica"/>
          </a:endParaRP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civilian labor force</a:t>
          </a:r>
          <a:r>
            <a:rPr lang="en-US" sz="800" b="0" i="0" u="none" strike="noStrike" baseline="0">
              <a:solidFill>
                <a:srgbClr val="000000"/>
              </a:solidFill>
              <a:latin typeface="Helvetica"/>
            </a:rPr>
            <a:t> comprises all state residents age 16 years and older classified as employed or unemployed in accordance with criteria described below. Excluded are members of the military and persons in institutions (correctional and mental health, for example).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employed</a:t>
          </a:r>
          <a:r>
            <a:rPr lang="en-US" sz="800" b="0" i="0" u="none" strike="noStrike" baseline="0">
              <a:solidFill>
                <a:srgbClr val="000000"/>
              </a:solidFill>
              <a:latin typeface="Helvetica"/>
            </a:rPr>
            <a:t> are all persons who did any work as paid employees or in their own business during the survey week, or who have worked 15 hours or more as unpaid workers in an enterprise operated by a family member. Persons temporarily absent from a job because of illness, bad weather, strike or for personal reasons are also counted as employed whether they were paid by their employer or were seeking other jobs.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 </a:t>
          </a:r>
          <a:r>
            <a:rPr lang="en-US" sz="800" b="1" i="0" u="none" strike="noStrike" baseline="0">
              <a:solidFill>
                <a:srgbClr val="000000"/>
              </a:solidFill>
              <a:latin typeface="Helvetica"/>
            </a:rPr>
            <a:t>unemployed</a:t>
          </a:r>
          <a:r>
            <a:rPr lang="en-US" sz="800" b="0" i="0" u="none" strike="noStrike" baseline="0">
              <a:solidFill>
                <a:srgbClr val="000000"/>
              </a:solidFill>
              <a:latin typeface="Helvetica"/>
            </a:rPr>
            <a:t> are all  persons who did not work, but were available for work during the survey week (except for temporary illness) and made specific efforts to find a job in the prior four weeks. Persons waiting to be recalled to a job from which they had been laid off need not be looking for work to be classified as unemployed.</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The</a:t>
          </a:r>
          <a:r>
            <a:rPr lang="en-US" sz="800" b="1" i="0" u="none" strike="noStrike" baseline="0">
              <a:solidFill>
                <a:srgbClr val="000000"/>
              </a:solidFill>
              <a:latin typeface="Helvetica"/>
            </a:rPr>
            <a:t> unemployment rate </a:t>
          </a:r>
          <a:r>
            <a:rPr lang="en-US" sz="800" b="0" i="0" u="none" strike="noStrike" baseline="0">
              <a:solidFill>
                <a:srgbClr val="000000"/>
              </a:solidFill>
              <a:latin typeface="Helvetica"/>
            </a:rPr>
            <a:t>represents the number unemployed as a percent of the civilian labor force.</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With the exception of those persons temporarily absent from a job or waiting to be recalled to one, persons with no job and who are not actively looking for one are counted as "not in the labor force". </a:t>
          </a:r>
        </a:p>
        <a:p>
          <a:pPr algn="l" rtl="0">
            <a:defRPr sz="1000"/>
          </a:pPr>
          <a:endParaRPr lang="en-US" sz="800" b="0" i="0" u="none" strike="noStrike" baseline="0">
            <a:solidFill>
              <a:srgbClr val="000000"/>
            </a:solidFill>
            <a:latin typeface="Helvetica"/>
          </a:endParaRPr>
        </a:p>
        <a:p>
          <a:pPr algn="l" rtl="0">
            <a:defRPr sz="1000"/>
          </a:pPr>
          <a:r>
            <a:rPr lang="en-US" sz="800" b="0" i="0" u="none" strike="noStrike" baseline="0">
              <a:solidFill>
                <a:srgbClr val="000000"/>
              </a:solidFill>
              <a:latin typeface="Helvetica"/>
            </a:rPr>
            <a:t>Over the course of a year, the size of the labor force and the levels of employment undergo fluctuations due to such seasonal events as changes in weather, reduced or expanded production, harvests, major holidays and the opening and closing of schools. Because these seasonal events follow a regular pattern each year, their influence on statistical trends can be eliminated by adjusting the monthly statistics.</a:t>
          </a:r>
          <a:r>
            <a:rPr lang="en-US" sz="800" b="1" i="0" u="none" strike="noStrike" baseline="0">
              <a:solidFill>
                <a:srgbClr val="000000"/>
              </a:solidFill>
              <a:latin typeface="Helvetica"/>
            </a:rPr>
            <a:t> Seasonal Adjustment</a:t>
          </a:r>
          <a:r>
            <a:rPr lang="en-US" sz="800" b="0" i="0" u="none" strike="noStrike" baseline="0">
              <a:solidFill>
                <a:srgbClr val="000000"/>
              </a:solidFill>
              <a:latin typeface="Helvetica"/>
            </a:rPr>
            <a:t> makes it easier to observe cyclical and other nonseasonal developments.</a:t>
          </a:r>
          <a:endParaRPr lang="en-US" sz="900" b="0" i="0" u="none" strike="noStrike" baseline="0">
            <a:solidFill>
              <a:srgbClr val="000000"/>
            </a:solidFill>
            <a:latin typeface="Helvetica"/>
          </a:endParaRPr>
        </a:p>
        <a:p>
          <a:pPr algn="l" rtl="0">
            <a:defRPr sz="1000"/>
          </a:pPr>
          <a:endParaRPr lang="en-US" sz="900" b="0" i="0" u="none" strike="noStrike" baseline="0">
            <a:solidFill>
              <a:srgbClr val="000000"/>
            </a:solidFill>
            <a:latin typeface="Helvetic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14"/>
  <sheetViews>
    <sheetView tabSelected="1" zoomScaleNormal="100" workbookViewId="0">
      <pane xSplit="3" ySplit="1" topLeftCell="D2" activePane="bottomRight" state="frozen"/>
      <selection pane="topRight" activeCell="D1" sqref="D1"/>
      <selection pane="bottomLeft" activeCell="A2" sqref="A2"/>
      <selection pane="bottomRight" activeCell="C9" sqref="C9"/>
    </sheetView>
  </sheetViews>
  <sheetFormatPr defaultRowHeight="12.5"/>
  <cols>
    <col min="1" max="1" width="9.54296875" customWidth="1"/>
    <col min="2" max="2" width="18.08984375" customWidth="1"/>
    <col min="3" max="3" width="45.54296875" customWidth="1"/>
    <col min="4" max="4" width="19.54296875" customWidth="1"/>
    <col min="5" max="6" width="11.6328125" bestFit="1" customWidth="1"/>
    <col min="7" max="7" width="11.453125" bestFit="1" customWidth="1"/>
    <col min="8" max="8" width="12.08984375" bestFit="1" customWidth="1"/>
    <col min="9" max="9" width="11.453125" bestFit="1" customWidth="1"/>
    <col min="10" max="10" width="10.90625" bestFit="1" customWidth="1"/>
    <col min="11" max="11" width="11.90625" bestFit="1" customWidth="1"/>
    <col min="12" max="12" width="12.08984375" bestFit="1" customWidth="1"/>
    <col min="13" max="13" width="11.453125" bestFit="1" customWidth="1"/>
    <col min="14" max="14" width="10.90625" bestFit="1" customWidth="1"/>
    <col min="15" max="16" width="11.90625" bestFit="1" customWidth="1"/>
    <col min="17" max="17" width="11.08984375" customWidth="1"/>
    <col min="18" max="20" width="11.6328125" customWidth="1"/>
  </cols>
  <sheetData>
    <row r="1" spans="1:17" ht="13">
      <c r="A1" s="117" t="s">
        <v>583</v>
      </c>
      <c r="B1" s="117" t="s">
        <v>391</v>
      </c>
      <c r="C1" s="117" t="s">
        <v>392</v>
      </c>
      <c r="D1" s="117" t="s">
        <v>393</v>
      </c>
      <c r="E1" s="117" t="s">
        <v>856</v>
      </c>
      <c r="F1" s="136"/>
      <c r="G1" s="136"/>
      <c r="H1" s="136"/>
      <c r="I1" s="136"/>
      <c r="J1" s="136"/>
      <c r="K1" s="136"/>
      <c r="L1" s="136"/>
      <c r="M1" s="136"/>
      <c r="N1" s="136"/>
      <c r="O1" s="136"/>
      <c r="P1" s="136"/>
      <c r="Q1" s="117" t="s">
        <v>841</v>
      </c>
    </row>
    <row r="2" spans="1:17" ht="13">
      <c r="A2" s="127" t="s">
        <v>584</v>
      </c>
      <c r="B2" s="128" t="s">
        <v>807</v>
      </c>
      <c r="C2" s="128" t="s">
        <v>808</v>
      </c>
      <c r="D2" s="119" t="s">
        <v>217</v>
      </c>
      <c r="E2">
        <v>1402940</v>
      </c>
      <c r="F2" s="137"/>
      <c r="G2" s="137"/>
      <c r="H2" s="137"/>
      <c r="I2" s="137"/>
      <c r="J2" s="137"/>
      <c r="K2" s="137"/>
      <c r="L2" s="137"/>
      <c r="M2" s="137"/>
      <c r="N2" s="137"/>
      <c r="O2" s="137"/>
      <c r="P2" s="137"/>
      <c r="Q2" s="125"/>
    </row>
    <row r="3" spans="1:17" ht="13">
      <c r="A3" s="127" t="s">
        <v>584</v>
      </c>
      <c r="B3" s="128" t="s">
        <v>807</v>
      </c>
      <c r="C3" s="128" t="s">
        <v>808</v>
      </c>
      <c r="D3" s="119" t="s">
        <v>218</v>
      </c>
      <c r="E3">
        <v>1324281</v>
      </c>
      <c r="F3" s="137"/>
      <c r="G3" s="137"/>
      <c r="H3" s="136"/>
      <c r="I3" s="137"/>
      <c r="J3" s="137"/>
      <c r="K3" s="137"/>
      <c r="L3" s="137"/>
      <c r="M3" s="137"/>
      <c r="N3" s="137"/>
      <c r="O3" s="137"/>
      <c r="P3" s="137"/>
      <c r="Q3" s="125"/>
    </row>
    <row r="4" spans="1:17" ht="13">
      <c r="A4" s="127" t="s">
        <v>584</v>
      </c>
      <c r="B4" s="128" t="s">
        <v>807</v>
      </c>
      <c r="C4" s="128" t="s">
        <v>808</v>
      </c>
      <c r="D4" s="119" t="s">
        <v>219</v>
      </c>
      <c r="E4">
        <v>78659</v>
      </c>
      <c r="F4" s="137"/>
      <c r="G4" s="137"/>
      <c r="H4" s="137"/>
      <c r="I4" s="137"/>
      <c r="J4" s="137"/>
      <c r="K4" s="137"/>
      <c r="L4" s="137"/>
      <c r="M4" s="137"/>
      <c r="N4" s="137"/>
      <c r="O4" s="137"/>
      <c r="P4" s="137"/>
      <c r="Q4" s="125"/>
    </row>
    <row r="5" spans="1:17" ht="13">
      <c r="A5" s="127" t="s">
        <v>584</v>
      </c>
      <c r="B5" s="128" t="s">
        <v>807</v>
      </c>
      <c r="C5" s="128" t="s">
        <v>808</v>
      </c>
      <c r="D5" s="119" t="s">
        <v>220</v>
      </c>
      <c r="E5">
        <v>5.6</v>
      </c>
      <c r="F5" s="138"/>
      <c r="G5" s="138"/>
      <c r="H5" s="137"/>
      <c r="I5" s="138"/>
      <c r="J5" s="138"/>
      <c r="K5" s="138"/>
      <c r="L5" s="138"/>
      <c r="M5" s="138"/>
      <c r="N5" s="138"/>
      <c r="O5" s="138"/>
      <c r="P5" s="138"/>
      <c r="Q5" s="126"/>
    </row>
    <row r="6" spans="1:17" ht="13">
      <c r="A6" s="127" t="s">
        <v>585</v>
      </c>
      <c r="B6" s="128" t="s">
        <v>809</v>
      </c>
      <c r="C6" s="128" t="s">
        <v>810</v>
      </c>
      <c r="D6" s="119" t="s">
        <v>217</v>
      </c>
      <c r="E6">
        <v>515549</v>
      </c>
      <c r="F6" s="137"/>
      <c r="G6" s="137"/>
      <c r="H6" s="137"/>
      <c r="I6" s="137"/>
      <c r="J6" s="137"/>
      <c r="K6" s="137"/>
      <c r="L6" s="137"/>
      <c r="M6" s="137"/>
      <c r="N6" s="137"/>
      <c r="O6" s="137"/>
      <c r="P6" s="137"/>
      <c r="Q6" s="125"/>
    </row>
    <row r="7" spans="1:17" ht="13">
      <c r="A7" s="127" t="s">
        <v>585</v>
      </c>
      <c r="B7" s="128" t="s">
        <v>809</v>
      </c>
      <c r="C7" s="128" t="s">
        <v>810</v>
      </c>
      <c r="D7" s="119" t="s">
        <v>218</v>
      </c>
      <c r="E7">
        <v>487089</v>
      </c>
      <c r="F7" s="137"/>
      <c r="G7" s="137"/>
      <c r="H7" s="138"/>
      <c r="I7" s="137"/>
      <c r="J7" s="137"/>
      <c r="K7" s="137"/>
      <c r="L7" s="137"/>
      <c r="M7" s="137"/>
      <c r="N7" s="137"/>
      <c r="O7" s="137"/>
      <c r="P7" s="137"/>
      <c r="Q7" s="125"/>
    </row>
    <row r="8" spans="1:17" ht="13">
      <c r="A8" s="127" t="s">
        <v>585</v>
      </c>
      <c r="B8" s="128" t="s">
        <v>809</v>
      </c>
      <c r="C8" s="128" t="s">
        <v>810</v>
      </c>
      <c r="D8" s="119" t="s">
        <v>219</v>
      </c>
      <c r="E8">
        <v>28460</v>
      </c>
      <c r="F8" s="137"/>
      <c r="G8" s="137"/>
      <c r="H8" s="137"/>
      <c r="I8" s="137"/>
      <c r="J8" s="137"/>
      <c r="K8" s="137"/>
      <c r="L8" s="137"/>
      <c r="M8" s="137"/>
      <c r="N8" s="137"/>
      <c r="O8" s="137"/>
      <c r="P8" s="137"/>
      <c r="Q8" s="125"/>
    </row>
    <row r="9" spans="1:17" ht="13">
      <c r="A9" s="127" t="s">
        <v>585</v>
      </c>
      <c r="B9" s="128" t="s">
        <v>809</v>
      </c>
      <c r="C9" s="128" t="s">
        <v>810</v>
      </c>
      <c r="D9" s="119" t="s">
        <v>220</v>
      </c>
      <c r="E9">
        <v>5.5</v>
      </c>
      <c r="F9" s="138"/>
      <c r="G9" s="138"/>
      <c r="H9" s="137"/>
      <c r="I9" s="138"/>
      <c r="J9" s="138"/>
      <c r="K9" s="138"/>
      <c r="L9" s="138"/>
      <c r="M9" s="138"/>
      <c r="N9" s="138"/>
      <c r="O9" s="138"/>
      <c r="P9" s="138"/>
      <c r="Q9" s="126"/>
    </row>
    <row r="10" spans="1:17" ht="13">
      <c r="A10" s="127" t="s">
        <v>585</v>
      </c>
      <c r="B10" s="128" t="s">
        <v>811</v>
      </c>
      <c r="C10" s="128" t="s">
        <v>812</v>
      </c>
      <c r="D10" s="119" t="s">
        <v>217</v>
      </c>
      <c r="E10">
        <v>171159</v>
      </c>
      <c r="F10" s="137"/>
      <c r="G10" s="137"/>
      <c r="H10" s="137"/>
      <c r="I10" s="137"/>
      <c r="J10" s="137"/>
      <c r="K10" s="137"/>
      <c r="L10" s="137"/>
      <c r="M10" s="137"/>
      <c r="N10" s="137"/>
      <c r="O10" s="137"/>
      <c r="P10" s="137"/>
      <c r="Q10" s="125"/>
    </row>
    <row r="11" spans="1:17" ht="13">
      <c r="A11" s="127" t="s">
        <v>585</v>
      </c>
      <c r="B11" s="128" t="s">
        <v>811</v>
      </c>
      <c r="C11" s="128" t="s">
        <v>812</v>
      </c>
      <c r="D11" s="119" t="s">
        <v>218</v>
      </c>
      <c r="E11">
        <v>160527</v>
      </c>
      <c r="F11" s="137"/>
      <c r="G11" s="137"/>
      <c r="H11" s="138"/>
      <c r="I11" s="137"/>
      <c r="J11" s="137"/>
      <c r="K11" s="137"/>
      <c r="L11" s="137"/>
      <c r="M11" s="137"/>
      <c r="N11" s="137"/>
      <c r="O11" s="137"/>
      <c r="P11" s="137"/>
      <c r="Q11" s="125"/>
    </row>
    <row r="12" spans="1:17" ht="13">
      <c r="A12" s="127" t="s">
        <v>585</v>
      </c>
      <c r="B12" s="128" t="s">
        <v>811</v>
      </c>
      <c r="C12" s="128" t="s">
        <v>812</v>
      </c>
      <c r="D12" s="119" t="s">
        <v>219</v>
      </c>
      <c r="E12">
        <v>10632</v>
      </c>
      <c r="F12" s="137"/>
      <c r="G12" s="137"/>
      <c r="H12" s="137"/>
      <c r="I12" s="137"/>
      <c r="J12" s="137"/>
      <c r="K12" s="137"/>
      <c r="L12" s="137"/>
      <c r="M12" s="137"/>
      <c r="N12" s="137"/>
      <c r="O12" s="137"/>
      <c r="P12" s="137"/>
      <c r="Q12" s="125"/>
    </row>
    <row r="13" spans="1:17" ht="13">
      <c r="A13" s="127" t="s">
        <v>585</v>
      </c>
      <c r="B13" s="128" t="s">
        <v>811</v>
      </c>
      <c r="C13" s="128" t="s">
        <v>812</v>
      </c>
      <c r="D13" s="119" t="s">
        <v>220</v>
      </c>
      <c r="E13">
        <v>6.2</v>
      </c>
      <c r="F13" s="138"/>
      <c r="G13" s="138"/>
      <c r="H13" s="137"/>
      <c r="I13" s="138"/>
      <c r="J13" s="138"/>
      <c r="K13" s="138"/>
      <c r="L13" s="138"/>
      <c r="M13" s="138"/>
      <c r="N13" s="138"/>
      <c r="O13" s="138"/>
      <c r="P13" s="138"/>
      <c r="Q13" s="126"/>
    </row>
    <row r="14" spans="1:17" ht="13">
      <c r="A14" s="127" t="s">
        <v>585</v>
      </c>
      <c r="B14" s="128" t="s">
        <v>813</v>
      </c>
      <c r="C14" s="128" t="s">
        <v>814</v>
      </c>
      <c r="D14" s="119" t="s">
        <v>217</v>
      </c>
      <c r="E14">
        <v>95907</v>
      </c>
      <c r="F14" s="137"/>
      <c r="G14" s="137"/>
      <c r="H14" s="137"/>
      <c r="I14" s="137"/>
      <c r="J14" s="137"/>
      <c r="K14" s="137"/>
      <c r="L14" s="137"/>
      <c r="M14" s="137"/>
      <c r="N14" s="137"/>
      <c r="O14" s="137"/>
      <c r="P14" s="137"/>
      <c r="Q14" s="125"/>
    </row>
    <row r="15" spans="1:17" ht="13">
      <c r="A15" s="127" t="s">
        <v>585</v>
      </c>
      <c r="B15" s="128" t="s">
        <v>813</v>
      </c>
      <c r="C15" s="128" t="s">
        <v>814</v>
      </c>
      <c r="D15" s="119" t="s">
        <v>218</v>
      </c>
      <c r="E15">
        <v>91279</v>
      </c>
      <c r="F15" s="137"/>
      <c r="G15" s="137"/>
      <c r="H15" s="138"/>
      <c r="I15" s="137"/>
      <c r="J15" s="137"/>
      <c r="K15" s="137"/>
      <c r="L15" s="137"/>
      <c r="M15" s="137"/>
      <c r="N15" s="137"/>
      <c r="O15" s="137"/>
      <c r="P15" s="137"/>
      <c r="Q15" s="125"/>
    </row>
    <row r="16" spans="1:17" ht="13">
      <c r="A16" s="127" t="s">
        <v>585</v>
      </c>
      <c r="B16" s="128" t="s">
        <v>813</v>
      </c>
      <c r="C16" s="128" t="s">
        <v>814</v>
      </c>
      <c r="D16" s="119" t="s">
        <v>219</v>
      </c>
      <c r="E16">
        <v>4628</v>
      </c>
      <c r="F16" s="137"/>
      <c r="G16" s="137"/>
      <c r="H16" s="137"/>
      <c r="I16" s="137"/>
      <c r="J16" s="137"/>
      <c r="K16" s="137"/>
      <c r="L16" s="137"/>
      <c r="M16" s="137"/>
      <c r="N16" s="137"/>
      <c r="O16" s="137"/>
      <c r="P16" s="137"/>
      <c r="Q16" s="125"/>
    </row>
    <row r="17" spans="1:17" ht="13">
      <c r="A17" s="127" t="s">
        <v>585</v>
      </c>
      <c r="B17" s="128" t="s">
        <v>813</v>
      </c>
      <c r="C17" s="128" t="s">
        <v>814</v>
      </c>
      <c r="D17" s="119" t="s">
        <v>220</v>
      </c>
      <c r="E17">
        <v>4.8</v>
      </c>
      <c r="F17" s="138"/>
      <c r="G17" s="138"/>
      <c r="H17" s="137"/>
      <c r="I17" s="138"/>
      <c r="J17" s="138"/>
      <c r="K17" s="138"/>
      <c r="L17" s="138"/>
      <c r="M17" s="138"/>
      <c r="N17" s="138"/>
      <c r="O17" s="138"/>
      <c r="P17" s="138"/>
      <c r="Q17" s="126"/>
    </row>
    <row r="18" spans="1:17" ht="13">
      <c r="A18" s="127" t="s">
        <v>585</v>
      </c>
      <c r="B18" s="128" t="s">
        <v>815</v>
      </c>
      <c r="C18" s="128" t="s">
        <v>816</v>
      </c>
      <c r="D18" s="119" t="s">
        <v>217</v>
      </c>
      <c r="E18">
        <v>235527</v>
      </c>
      <c r="F18" s="137"/>
      <c r="G18" s="137"/>
      <c r="H18" s="137"/>
      <c r="I18" s="137"/>
      <c r="J18" s="137"/>
      <c r="K18" s="137"/>
      <c r="L18" s="137"/>
      <c r="M18" s="137"/>
      <c r="N18" s="137"/>
      <c r="O18" s="137"/>
      <c r="P18" s="137"/>
      <c r="Q18" s="125"/>
    </row>
    <row r="19" spans="1:17" ht="13">
      <c r="A19" s="127" t="s">
        <v>585</v>
      </c>
      <c r="B19" s="128" t="s">
        <v>815</v>
      </c>
      <c r="C19" s="128" t="s">
        <v>816</v>
      </c>
      <c r="D19" s="119" t="s">
        <v>218</v>
      </c>
      <c r="E19">
        <v>220665</v>
      </c>
      <c r="F19" s="137"/>
      <c r="G19" s="137"/>
      <c r="H19" s="138"/>
      <c r="I19" s="137"/>
      <c r="J19" s="137"/>
      <c r="K19" s="137"/>
      <c r="L19" s="137"/>
      <c r="M19" s="137"/>
      <c r="N19" s="137"/>
      <c r="O19" s="137"/>
      <c r="P19" s="137"/>
      <c r="Q19" s="125"/>
    </row>
    <row r="20" spans="1:17" ht="13">
      <c r="A20" s="127" t="s">
        <v>585</v>
      </c>
      <c r="B20" s="128" t="s">
        <v>815</v>
      </c>
      <c r="C20" s="128" t="s">
        <v>816</v>
      </c>
      <c r="D20" s="119" t="s">
        <v>219</v>
      </c>
      <c r="E20">
        <v>14862</v>
      </c>
      <c r="F20" s="137"/>
      <c r="G20" s="137"/>
      <c r="H20" s="137"/>
      <c r="I20" s="137"/>
      <c r="J20" s="137"/>
      <c r="K20" s="137"/>
      <c r="L20" s="137"/>
      <c r="M20" s="137"/>
      <c r="N20" s="137"/>
      <c r="O20" s="137"/>
      <c r="P20" s="137"/>
      <c r="Q20" s="125"/>
    </row>
    <row r="21" spans="1:17" ht="13">
      <c r="A21" s="127" t="s">
        <v>585</v>
      </c>
      <c r="B21" s="128" t="s">
        <v>815</v>
      </c>
      <c r="C21" s="128" t="s">
        <v>816</v>
      </c>
      <c r="D21" s="119" t="s">
        <v>220</v>
      </c>
      <c r="E21">
        <v>6.3</v>
      </c>
      <c r="F21" s="138"/>
      <c r="G21" s="138"/>
      <c r="H21" s="137"/>
      <c r="I21" s="138"/>
      <c r="J21" s="138"/>
      <c r="K21" s="138"/>
      <c r="L21" s="138"/>
      <c r="M21" s="138"/>
      <c r="N21" s="138"/>
      <c r="O21" s="138"/>
      <c r="P21" s="138"/>
      <c r="Q21" s="126"/>
    </row>
    <row r="22" spans="1:17" ht="13">
      <c r="A22" s="127" t="s">
        <v>585</v>
      </c>
      <c r="B22" s="128" t="s">
        <v>817</v>
      </c>
      <c r="C22" s="128" t="s">
        <v>818</v>
      </c>
      <c r="D22" s="119" t="s">
        <v>217</v>
      </c>
      <c r="E22">
        <v>50397</v>
      </c>
      <c r="F22" s="137"/>
      <c r="G22" s="137"/>
      <c r="H22" s="137"/>
      <c r="I22" s="137"/>
      <c r="J22" s="137"/>
      <c r="K22" s="137"/>
      <c r="L22" s="137"/>
      <c r="M22" s="137"/>
      <c r="N22" s="137"/>
      <c r="O22" s="137"/>
      <c r="P22" s="137"/>
      <c r="Q22" s="125"/>
    </row>
    <row r="23" spans="1:17" ht="13">
      <c r="A23" s="127" t="s">
        <v>585</v>
      </c>
      <c r="B23" s="128" t="s">
        <v>817</v>
      </c>
      <c r="C23" s="128" t="s">
        <v>818</v>
      </c>
      <c r="D23" s="119" t="s">
        <v>218</v>
      </c>
      <c r="E23">
        <v>47413</v>
      </c>
      <c r="F23" s="137"/>
      <c r="G23" s="137"/>
      <c r="H23" s="138"/>
      <c r="I23" s="137"/>
      <c r="J23" s="137"/>
      <c r="K23" s="137"/>
      <c r="L23" s="137"/>
      <c r="M23" s="137"/>
      <c r="N23" s="137"/>
      <c r="O23" s="137"/>
      <c r="P23" s="137"/>
      <c r="Q23" s="125"/>
    </row>
    <row r="24" spans="1:17" ht="13">
      <c r="A24" s="127" t="s">
        <v>585</v>
      </c>
      <c r="B24" s="128" t="s">
        <v>817</v>
      </c>
      <c r="C24" s="128" t="s">
        <v>818</v>
      </c>
      <c r="D24" s="119" t="s">
        <v>219</v>
      </c>
      <c r="E24">
        <v>2984</v>
      </c>
      <c r="F24" s="137"/>
      <c r="G24" s="137"/>
      <c r="H24" s="137"/>
      <c r="I24" s="137"/>
      <c r="J24" s="137"/>
      <c r="K24" s="137"/>
      <c r="L24" s="137"/>
      <c r="M24" s="137"/>
      <c r="N24" s="137"/>
      <c r="O24" s="137"/>
      <c r="P24" s="137"/>
      <c r="Q24" s="125"/>
    </row>
    <row r="25" spans="1:17" ht="13">
      <c r="A25" s="127" t="s">
        <v>585</v>
      </c>
      <c r="B25" s="128" t="s">
        <v>817</v>
      </c>
      <c r="C25" s="128" t="s">
        <v>818</v>
      </c>
      <c r="D25" s="119" t="s">
        <v>220</v>
      </c>
      <c r="E25">
        <v>5.9</v>
      </c>
      <c r="F25" s="138"/>
      <c r="G25" s="138"/>
      <c r="H25" s="137"/>
      <c r="I25" s="138"/>
      <c r="J25" s="138"/>
      <c r="K25" s="138"/>
      <c r="L25" s="138"/>
      <c r="M25" s="138"/>
      <c r="N25" s="138"/>
      <c r="O25" s="138"/>
      <c r="P25" s="138"/>
      <c r="Q25" s="126"/>
    </row>
    <row r="26" spans="1:17" ht="13">
      <c r="A26" s="127" t="s">
        <v>585</v>
      </c>
      <c r="B26" s="128" t="s">
        <v>819</v>
      </c>
      <c r="C26" s="128" t="s">
        <v>820</v>
      </c>
      <c r="D26" s="119" t="s">
        <v>217</v>
      </c>
      <c r="E26">
        <v>60848</v>
      </c>
      <c r="F26" s="137"/>
      <c r="G26" s="137"/>
      <c r="H26" s="137"/>
      <c r="I26" s="137"/>
      <c r="J26" s="137"/>
      <c r="K26" s="137"/>
      <c r="L26" s="137"/>
      <c r="M26" s="137"/>
      <c r="N26" s="137"/>
      <c r="O26" s="137"/>
      <c r="P26" s="137"/>
      <c r="Q26" s="125"/>
    </row>
    <row r="27" spans="1:17" ht="13">
      <c r="A27" s="127" t="s">
        <v>585</v>
      </c>
      <c r="B27" s="128" t="s">
        <v>819</v>
      </c>
      <c r="C27" s="128" t="s">
        <v>820</v>
      </c>
      <c r="D27" s="119" t="s">
        <v>218</v>
      </c>
      <c r="E27">
        <v>57563</v>
      </c>
      <c r="F27" s="137"/>
      <c r="G27" s="137"/>
      <c r="H27" s="138"/>
      <c r="I27" s="137"/>
      <c r="J27" s="137"/>
      <c r="K27" s="137"/>
      <c r="L27" s="137"/>
      <c r="M27" s="137"/>
      <c r="N27" s="137"/>
      <c r="O27" s="137"/>
      <c r="P27" s="137"/>
      <c r="Q27" s="125"/>
    </row>
    <row r="28" spans="1:17" ht="13">
      <c r="A28" s="127" t="s">
        <v>585</v>
      </c>
      <c r="B28" s="128" t="s">
        <v>819</v>
      </c>
      <c r="C28" s="128" t="s">
        <v>820</v>
      </c>
      <c r="D28" s="119" t="s">
        <v>219</v>
      </c>
      <c r="E28">
        <v>3285</v>
      </c>
      <c r="F28" s="137"/>
      <c r="G28" s="137"/>
      <c r="H28" s="137"/>
      <c r="I28" s="137"/>
      <c r="J28" s="137"/>
      <c r="K28" s="137"/>
      <c r="L28" s="137"/>
      <c r="M28" s="137"/>
      <c r="N28" s="137"/>
      <c r="O28" s="137"/>
      <c r="P28" s="137"/>
      <c r="Q28" s="125"/>
    </row>
    <row r="29" spans="1:17" ht="13">
      <c r="A29" s="127" t="s">
        <v>585</v>
      </c>
      <c r="B29" s="128" t="s">
        <v>819</v>
      </c>
      <c r="C29" s="128" t="s">
        <v>820</v>
      </c>
      <c r="D29" s="119" t="s">
        <v>220</v>
      </c>
      <c r="E29">
        <v>5.4</v>
      </c>
      <c r="F29" s="138"/>
      <c r="G29" s="138"/>
      <c r="H29" s="137"/>
      <c r="I29" s="138"/>
      <c r="J29" s="138"/>
      <c r="K29" s="138"/>
      <c r="L29" s="138"/>
      <c r="M29" s="138"/>
      <c r="N29" s="138"/>
      <c r="O29" s="138"/>
      <c r="P29" s="138"/>
      <c r="Q29" s="126"/>
    </row>
    <row r="30" spans="1:17" ht="13">
      <c r="A30" s="127" t="s">
        <v>585</v>
      </c>
      <c r="B30" s="128" t="s">
        <v>821</v>
      </c>
      <c r="C30" s="128" t="s">
        <v>822</v>
      </c>
      <c r="D30" s="119" t="s">
        <v>217</v>
      </c>
      <c r="E30">
        <v>303520</v>
      </c>
      <c r="F30" s="137"/>
      <c r="G30" s="137"/>
      <c r="H30" s="137"/>
      <c r="I30" s="137"/>
      <c r="J30" s="137"/>
      <c r="K30" s="137"/>
      <c r="L30" s="137"/>
      <c r="M30" s="137"/>
      <c r="N30" s="137"/>
      <c r="O30" s="137"/>
      <c r="P30" s="137"/>
      <c r="Q30" s="125"/>
    </row>
    <row r="31" spans="1:17" ht="13">
      <c r="A31" s="127" t="s">
        <v>585</v>
      </c>
      <c r="B31" s="128" t="s">
        <v>821</v>
      </c>
      <c r="C31" s="128" t="s">
        <v>822</v>
      </c>
      <c r="D31" s="119" t="s">
        <v>218</v>
      </c>
      <c r="E31">
        <v>286691</v>
      </c>
      <c r="F31" s="137"/>
      <c r="G31" s="137"/>
      <c r="H31" s="138"/>
      <c r="I31" s="137"/>
      <c r="J31" s="137"/>
      <c r="K31" s="137"/>
      <c r="L31" s="137"/>
      <c r="M31" s="137"/>
      <c r="N31" s="137"/>
      <c r="O31" s="137"/>
      <c r="P31" s="137"/>
      <c r="Q31" s="125"/>
    </row>
    <row r="32" spans="1:17" ht="13">
      <c r="A32" s="127" t="s">
        <v>585</v>
      </c>
      <c r="B32" s="128" t="s">
        <v>821</v>
      </c>
      <c r="C32" s="128" t="s">
        <v>822</v>
      </c>
      <c r="D32" s="119" t="s">
        <v>219</v>
      </c>
      <c r="E32">
        <v>16829</v>
      </c>
      <c r="F32" s="137"/>
      <c r="G32" s="137"/>
      <c r="H32" s="137"/>
      <c r="I32" s="137"/>
      <c r="J32" s="137"/>
      <c r="K32" s="137"/>
      <c r="L32" s="137"/>
      <c r="M32" s="137"/>
      <c r="N32" s="137"/>
      <c r="O32" s="137"/>
      <c r="P32" s="137"/>
      <c r="Q32" s="125"/>
    </row>
    <row r="33" spans="1:17" ht="13">
      <c r="A33" s="127" t="s">
        <v>585</v>
      </c>
      <c r="B33" s="128" t="s">
        <v>821</v>
      </c>
      <c r="C33" s="128" t="s">
        <v>822</v>
      </c>
      <c r="D33" s="119" t="s">
        <v>220</v>
      </c>
      <c r="E33">
        <v>5.5</v>
      </c>
      <c r="F33" s="138"/>
      <c r="G33" s="138"/>
      <c r="H33" s="137"/>
      <c r="I33" s="138"/>
      <c r="J33" s="138"/>
      <c r="K33" s="138"/>
      <c r="L33" s="138"/>
      <c r="M33" s="138"/>
      <c r="N33" s="138"/>
      <c r="O33" s="138"/>
      <c r="P33" s="138"/>
      <c r="Q33" s="126"/>
    </row>
    <row r="34" spans="1:17" ht="13">
      <c r="A34" s="127" t="s">
        <v>585</v>
      </c>
      <c r="B34" s="128" t="s">
        <v>823</v>
      </c>
      <c r="C34" s="128" t="s">
        <v>824</v>
      </c>
      <c r="D34" s="119" t="s">
        <v>217</v>
      </c>
      <c r="E34">
        <v>141192</v>
      </c>
      <c r="F34" s="137"/>
      <c r="G34" s="137"/>
      <c r="H34" s="137"/>
      <c r="I34" s="137"/>
      <c r="J34" s="137"/>
      <c r="K34" s="137"/>
      <c r="L34" s="137"/>
      <c r="M34" s="137"/>
      <c r="N34" s="137"/>
      <c r="O34" s="137"/>
      <c r="P34" s="137"/>
      <c r="Q34" s="125"/>
    </row>
    <row r="35" spans="1:17" ht="13">
      <c r="A35" s="127" t="s">
        <v>585</v>
      </c>
      <c r="B35" s="128" t="s">
        <v>823</v>
      </c>
      <c r="C35" s="128" t="s">
        <v>824</v>
      </c>
      <c r="D35" s="119" t="s">
        <v>218</v>
      </c>
      <c r="E35">
        <v>133581</v>
      </c>
      <c r="F35" s="137"/>
      <c r="G35" s="137"/>
      <c r="H35" s="138"/>
      <c r="I35" s="137"/>
      <c r="J35" s="137"/>
      <c r="K35" s="137"/>
      <c r="L35" s="137"/>
      <c r="M35" s="137"/>
      <c r="N35" s="137"/>
      <c r="O35" s="137"/>
      <c r="P35" s="137"/>
      <c r="Q35" s="125"/>
    </row>
    <row r="36" spans="1:17" ht="13">
      <c r="A36" s="127" t="s">
        <v>585</v>
      </c>
      <c r="B36" s="128" t="s">
        <v>823</v>
      </c>
      <c r="C36" s="128" t="s">
        <v>824</v>
      </c>
      <c r="D36" s="119" t="s">
        <v>219</v>
      </c>
      <c r="E36">
        <v>7611</v>
      </c>
      <c r="F36" s="137"/>
      <c r="G36" s="137"/>
      <c r="H36" s="137"/>
      <c r="I36" s="137"/>
      <c r="J36" s="137"/>
      <c r="K36" s="137"/>
      <c r="L36" s="137"/>
      <c r="M36" s="137"/>
      <c r="N36" s="137"/>
      <c r="O36" s="137"/>
      <c r="P36" s="137"/>
      <c r="Q36" s="125"/>
    </row>
    <row r="37" spans="1:17" ht="13">
      <c r="A37" s="127" t="s">
        <v>585</v>
      </c>
      <c r="B37" s="128" t="s">
        <v>823</v>
      </c>
      <c r="C37" s="128" t="s">
        <v>824</v>
      </c>
      <c r="D37" s="119" t="s">
        <v>220</v>
      </c>
      <c r="E37">
        <v>5.4</v>
      </c>
      <c r="F37" s="138"/>
      <c r="G37" s="138"/>
      <c r="H37" s="137"/>
      <c r="I37" s="138"/>
      <c r="J37" s="138"/>
      <c r="K37" s="138"/>
      <c r="L37" s="138"/>
      <c r="M37" s="138"/>
      <c r="N37" s="138"/>
      <c r="O37" s="138"/>
      <c r="P37" s="138"/>
      <c r="Q37" s="126"/>
    </row>
    <row r="38" spans="1:17" ht="13">
      <c r="A38" s="127" t="s">
        <v>585</v>
      </c>
      <c r="B38" s="128" t="s">
        <v>825</v>
      </c>
      <c r="C38" s="128" t="s">
        <v>826</v>
      </c>
      <c r="D38" s="119" t="s">
        <v>217</v>
      </c>
      <c r="E38">
        <v>337873</v>
      </c>
      <c r="F38" s="137"/>
      <c r="G38" s="137"/>
      <c r="H38" s="137"/>
      <c r="I38" s="137"/>
      <c r="J38" s="137"/>
      <c r="K38" s="137"/>
      <c r="L38" s="137"/>
      <c r="M38" s="137"/>
      <c r="N38" s="137"/>
      <c r="O38" s="137"/>
      <c r="P38" s="137"/>
      <c r="Q38" s="125"/>
    </row>
    <row r="39" spans="1:17" ht="13">
      <c r="A39" s="127" t="s">
        <v>585</v>
      </c>
      <c r="B39" s="128" t="s">
        <v>825</v>
      </c>
      <c r="C39" s="128" t="s">
        <v>826</v>
      </c>
      <c r="D39" s="119" t="s">
        <v>218</v>
      </c>
      <c r="E39">
        <v>321547</v>
      </c>
      <c r="F39" s="137"/>
      <c r="G39" s="137"/>
      <c r="H39" s="138"/>
      <c r="I39" s="137"/>
      <c r="J39" s="137"/>
      <c r="K39" s="137"/>
      <c r="L39" s="137"/>
      <c r="M39" s="137"/>
      <c r="N39" s="137"/>
      <c r="O39" s="137"/>
      <c r="P39" s="137"/>
      <c r="Q39" s="125"/>
    </row>
    <row r="40" spans="1:17" ht="13">
      <c r="A40" s="127" t="s">
        <v>585</v>
      </c>
      <c r="B40" s="128" t="s">
        <v>825</v>
      </c>
      <c r="C40" s="128" t="s">
        <v>826</v>
      </c>
      <c r="D40" s="119" t="s">
        <v>219</v>
      </c>
      <c r="E40">
        <v>16326</v>
      </c>
      <c r="F40" s="137"/>
      <c r="G40" s="137"/>
      <c r="H40" s="137"/>
      <c r="I40" s="137"/>
      <c r="J40" s="137"/>
      <c r="K40" s="137"/>
      <c r="L40" s="137"/>
      <c r="M40" s="137"/>
      <c r="N40" s="137"/>
      <c r="O40" s="137"/>
      <c r="P40" s="137"/>
      <c r="Q40" s="125"/>
    </row>
    <row r="41" spans="1:17" ht="13">
      <c r="A41" s="127" t="s">
        <v>585</v>
      </c>
      <c r="B41" s="128" t="s">
        <v>825</v>
      </c>
      <c r="C41" s="128" t="s">
        <v>826</v>
      </c>
      <c r="D41" s="119" t="s">
        <v>220</v>
      </c>
      <c r="E41">
        <v>4.8</v>
      </c>
      <c r="F41" s="138"/>
      <c r="G41" s="138"/>
      <c r="H41" s="137"/>
      <c r="I41" s="138"/>
      <c r="J41" s="138"/>
      <c r="K41" s="138"/>
      <c r="L41" s="138"/>
      <c r="M41" s="138"/>
      <c r="N41" s="138"/>
      <c r="O41" s="138"/>
      <c r="P41" s="138"/>
      <c r="Q41" s="126"/>
    </row>
    <row r="42" spans="1:17" ht="13">
      <c r="A42" s="127" t="s">
        <v>631</v>
      </c>
      <c r="B42" s="128" t="s">
        <v>394</v>
      </c>
      <c r="C42" s="128" t="s">
        <v>221</v>
      </c>
      <c r="D42" s="119" t="s">
        <v>217</v>
      </c>
      <c r="E42">
        <v>1828</v>
      </c>
      <c r="F42" s="137"/>
      <c r="G42" s="137"/>
      <c r="H42" s="137"/>
      <c r="I42" s="137"/>
      <c r="J42" s="137"/>
      <c r="K42" s="137"/>
      <c r="L42" s="137"/>
      <c r="M42" s="137"/>
      <c r="N42" s="137"/>
      <c r="O42" s="137"/>
      <c r="P42" s="137"/>
      <c r="Q42" s="125"/>
    </row>
    <row r="43" spans="1:17" ht="13">
      <c r="A43" s="127" t="s">
        <v>631</v>
      </c>
      <c r="B43" s="128" t="s">
        <v>394</v>
      </c>
      <c r="C43" s="128" t="s">
        <v>221</v>
      </c>
      <c r="D43" s="119" t="s">
        <v>218</v>
      </c>
      <c r="E43">
        <v>1739</v>
      </c>
      <c r="F43" s="137"/>
      <c r="G43" s="137"/>
      <c r="H43" s="138"/>
      <c r="I43" s="137"/>
      <c r="J43" s="137"/>
      <c r="K43" s="137"/>
      <c r="L43" s="137"/>
      <c r="M43" s="137"/>
      <c r="N43" s="137"/>
      <c r="O43" s="137"/>
      <c r="P43" s="137"/>
      <c r="Q43" s="125"/>
    </row>
    <row r="44" spans="1:17" ht="13">
      <c r="A44" s="127" t="s">
        <v>631</v>
      </c>
      <c r="B44" s="128" t="s">
        <v>394</v>
      </c>
      <c r="C44" s="128" t="s">
        <v>221</v>
      </c>
      <c r="D44" s="119" t="s">
        <v>219</v>
      </c>
      <c r="E44">
        <v>89</v>
      </c>
      <c r="F44" s="137"/>
      <c r="G44" s="137"/>
      <c r="H44" s="137"/>
      <c r="I44" s="137"/>
      <c r="J44" s="137"/>
      <c r="K44" s="137"/>
      <c r="L44" s="137"/>
      <c r="M44" s="137"/>
      <c r="N44" s="137"/>
      <c r="O44" s="137"/>
      <c r="P44" s="137"/>
      <c r="Q44" s="125"/>
    </row>
    <row r="45" spans="1:17" s="22" customFormat="1" ht="13">
      <c r="A45" s="127" t="s">
        <v>631</v>
      </c>
      <c r="B45" s="128" t="s">
        <v>394</v>
      </c>
      <c r="C45" s="128" t="s">
        <v>221</v>
      </c>
      <c r="D45" s="119" t="s">
        <v>220</v>
      </c>
      <c r="E45" s="22">
        <v>4.9000000000000004</v>
      </c>
      <c r="F45" s="138"/>
      <c r="G45" s="138"/>
      <c r="H45" s="137"/>
      <c r="I45" s="138"/>
      <c r="J45" s="138"/>
      <c r="K45" s="138"/>
      <c r="L45" s="138"/>
      <c r="M45" s="138"/>
      <c r="N45" s="138"/>
      <c r="O45" s="138"/>
      <c r="P45" s="138"/>
      <c r="Q45" s="126"/>
    </row>
    <row r="46" spans="1:17" ht="13">
      <c r="A46" s="127" t="s">
        <v>631</v>
      </c>
      <c r="B46" s="128" t="s">
        <v>591</v>
      </c>
      <c r="C46" s="128" t="s">
        <v>370</v>
      </c>
      <c r="D46" s="119" t="s">
        <v>217</v>
      </c>
      <c r="E46">
        <v>10331</v>
      </c>
      <c r="F46" s="137"/>
      <c r="G46" s="137"/>
      <c r="H46" s="137"/>
      <c r="I46" s="137"/>
      <c r="J46" s="137"/>
      <c r="K46" s="137"/>
      <c r="L46" s="137"/>
      <c r="M46" s="137"/>
      <c r="N46" s="137"/>
      <c r="O46" s="137"/>
      <c r="P46" s="137"/>
      <c r="Q46" s="125"/>
    </row>
    <row r="47" spans="1:17" ht="13">
      <c r="A47" s="127" t="s">
        <v>631</v>
      </c>
      <c r="B47" s="128" t="s">
        <v>591</v>
      </c>
      <c r="C47" s="128" t="s">
        <v>370</v>
      </c>
      <c r="D47" s="119" t="s">
        <v>218</v>
      </c>
      <c r="E47">
        <v>9635</v>
      </c>
      <c r="F47" s="137"/>
      <c r="G47" s="137"/>
      <c r="H47" s="138"/>
      <c r="I47" s="137"/>
      <c r="J47" s="137"/>
      <c r="K47" s="137"/>
      <c r="L47" s="137"/>
      <c r="M47" s="137"/>
      <c r="N47" s="137"/>
      <c r="O47" s="137"/>
      <c r="P47" s="137"/>
      <c r="Q47" s="125"/>
    </row>
    <row r="48" spans="1:17" ht="13">
      <c r="A48" s="127" t="s">
        <v>631</v>
      </c>
      <c r="B48" s="128" t="s">
        <v>591</v>
      </c>
      <c r="C48" s="128" t="s">
        <v>370</v>
      </c>
      <c r="D48" s="119" t="s">
        <v>219</v>
      </c>
      <c r="E48">
        <v>696</v>
      </c>
      <c r="F48" s="137"/>
      <c r="G48" s="137"/>
      <c r="H48" s="137"/>
      <c r="I48" s="137"/>
      <c r="J48" s="137"/>
      <c r="K48" s="137"/>
      <c r="L48" s="137"/>
      <c r="M48" s="137"/>
      <c r="N48" s="137"/>
      <c r="O48" s="137"/>
      <c r="P48" s="137"/>
      <c r="Q48" s="125"/>
    </row>
    <row r="49" spans="1:17" ht="13">
      <c r="A49" s="127" t="s">
        <v>631</v>
      </c>
      <c r="B49" s="128" t="s">
        <v>591</v>
      </c>
      <c r="C49" s="128" t="s">
        <v>370</v>
      </c>
      <c r="D49" s="119" t="s">
        <v>220</v>
      </c>
      <c r="E49">
        <v>6.7</v>
      </c>
      <c r="F49" s="138"/>
      <c r="G49" s="138"/>
      <c r="H49" s="137"/>
      <c r="I49" s="138"/>
      <c r="J49" s="138"/>
      <c r="K49" s="138"/>
      <c r="L49" s="138"/>
      <c r="M49" s="138"/>
      <c r="N49" s="138"/>
      <c r="O49" s="138"/>
      <c r="P49" s="138"/>
      <c r="Q49" s="126"/>
    </row>
    <row r="50" spans="1:17" ht="13">
      <c r="A50" s="127" t="s">
        <v>631</v>
      </c>
      <c r="B50" s="128" t="s">
        <v>395</v>
      </c>
      <c r="C50" s="128" t="s">
        <v>222</v>
      </c>
      <c r="D50" s="119" t="s">
        <v>217</v>
      </c>
      <c r="E50">
        <v>2005</v>
      </c>
      <c r="F50" s="137"/>
      <c r="G50" s="137"/>
      <c r="H50" s="137"/>
      <c r="I50" s="137"/>
      <c r="J50" s="137"/>
      <c r="K50" s="137"/>
      <c r="L50" s="137"/>
      <c r="M50" s="137"/>
      <c r="N50" s="137"/>
      <c r="O50" s="137"/>
      <c r="P50" s="137"/>
      <c r="Q50" s="125"/>
    </row>
    <row r="51" spans="1:17" ht="13">
      <c r="A51" s="127" t="s">
        <v>631</v>
      </c>
      <c r="B51" s="128" t="s">
        <v>395</v>
      </c>
      <c r="C51" s="128" t="s">
        <v>222</v>
      </c>
      <c r="D51" s="119" t="s">
        <v>218</v>
      </c>
      <c r="E51">
        <v>1868</v>
      </c>
      <c r="F51" s="137"/>
      <c r="G51" s="137"/>
      <c r="H51" s="138"/>
      <c r="I51" s="137"/>
      <c r="J51" s="137"/>
      <c r="K51" s="137"/>
      <c r="L51" s="137"/>
      <c r="M51" s="137"/>
      <c r="N51" s="137"/>
      <c r="O51" s="137"/>
      <c r="P51" s="137"/>
      <c r="Q51" s="125"/>
    </row>
    <row r="52" spans="1:17" ht="13">
      <c r="A52" s="127" t="s">
        <v>631</v>
      </c>
      <c r="B52" s="128" t="s">
        <v>395</v>
      </c>
      <c r="C52" s="128" t="s">
        <v>222</v>
      </c>
      <c r="D52" s="119" t="s">
        <v>219</v>
      </c>
      <c r="E52">
        <v>137</v>
      </c>
      <c r="F52" s="137"/>
      <c r="G52" s="137"/>
      <c r="H52" s="137"/>
      <c r="I52" s="137"/>
      <c r="J52" s="137"/>
      <c r="K52" s="137"/>
      <c r="L52" s="137"/>
      <c r="M52" s="137"/>
      <c r="N52" s="137"/>
      <c r="O52" s="137"/>
      <c r="P52" s="137"/>
      <c r="Q52" s="125"/>
    </row>
    <row r="53" spans="1:17" ht="13">
      <c r="A53" s="127" t="s">
        <v>631</v>
      </c>
      <c r="B53" s="128" t="s">
        <v>395</v>
      </c>
      <c r="C53" s="128" t="s">
        <v>222</v>
      </c>
      <c r="D53" s="119" t="s">
        <v>220</v>
      </c>
      <c r="E53">
        <v>6.8</v>
      </c>
      <c r="F53" s="138"/>
      <c r="G53" s="138"/>
      <c r="H53" s="137"/>
      <c r="I53" s="138"/>
      <c r="J53" s="138"/>
      <c r="K53" s="138"/>
      <c r="L53" s="138"/>
      <c r="M53" s="138"/>
      <c r="N53" s="138"/>
      <c r="O53" s="138"/>
      <c r="P53" s="138"/>
      <c r="Q53" s="126"/>
    </row>
    <row r="54" spans="1:17" ht="13">
      <c r="A54" s="127" t="s">
        <v>631</v>
      </c>
      <c r="B54" s="128" t="s">
        <v>396</v>
      </c>
      <c r="C54" s="128" t="s">
        <v>223</v>
      </c>
      <c r="D54" s="119" t="s">
        <v>217</v>
      </c>
      <c r="E54">
        <v>9475</v>
      </c>
      <c r="F54" s="137"/>
      <c r="G54" s="137"/>
      <c r="H54" s="137"/>
      <c r="I54" s="137"/>
      <c r="J54" s="137"/>
      <c r="K54" s="137"/>
      <c r="L54" s="137"/>
      <c r="M54" s="137"/>
      <c r="N54" s="137"/>
      <c r="O54" s="137"/>
      <c r="P54" s="137"/>
      <c r="Q54" s="125"/>
    </row>
    <row r="55" spans="1:17" ht="13">
      <c r="A55" s="127" t="s">
        <v>631</v>
      </c>
      <c r="B55" s="128" t="s">
        <v>396</v>
      </c>
      <c r="C55" s="128" t="s">
        <v>223</v>
      </c>
      <c r="D55" s="119" t="s">
        <v>218</v>
      </c>
      <c r="E55">
        <v>9119</v>
      </c>
      <c r="F55" s="137"/>
      <c r="G55" s="137"/>
      <c r="H55" s="138"/>
      <c r="I55" s="137"/>
      <c r="J55" s="137"/>
      <c r="K55" s="137"/>
      <c r="L55" s="137"/>
      <c r="M55" s="137"/>
      <c r="N55" s="137"/>
      <c r="O55" s="137"/>
      <c r="P55" s="137"/>
      <c r="Q55" s="125"/>
    </row>
    <row r="56" spans="1:17" ht="13">
      <c r="A56" s="127" t="s">
        <v>631</v>
      </c>
      <c r="B56" s="128" t="s">
        <v>396</v>
      </c>
      <c r="C56" s="128" t="s">
        <v>223</v>
      </c>
      <c r="D56" s="119" t="s">
        <v>219</v>
      </c>
      <c r="E56">
        <v>356</v>
      </c>
      <c r="F56" s="137"/>
      <c r="G56" s="137"/>
      <c r="H56" s="137"/>
      <c r="I56" s="137"/>
      <c r="J56" s="137"/>
      <c r="K56" s="137"/>
      <c r="L56" s="137"/>
      <c r="M56" s="137"/>
      <c r="N56" s="137"/>
      <c r="O56" s="137"/>
      <c r="P56" s="137"/>
      <c r="Q56" s="125"/>
    </row>
    <row r="57" spans="1:17" ht="13">
      <c r="A57" s="127" t="s">
        <v>631</v>
      </c>
      <c r="B57" s="128" t="s">
        <v>396</v>
      </c>
      <c r="C57" s="128" t="s">
        <v>223</v>
      </c>
      <c r="D57" s="119" t="s">
        <v>220</v>
      </c>
      <c r="E57">
        <v>3.8</v>
      </c>
      <c r="F57" s="138"/>
      <c r="G57" s="138"/>
      <c r="H57" s="137"/>
      <c r="I57" s="138"/>
      <c r="J57" s="138"/>
      <c r="K57" s="138"/>
      <c r="L57" s="138"/>
      <c r="M57" s="138"/>
      <c r="N57" s="138"/>
      <c r="O57" s="138"/>
      <c r="P57" s="138"/>
      <c r="Q57" s="126"/>
    </row>
    <row r="58" spans="1:17" ht="13">
      <c r="A58" s="127" t="s">
        <v>631</v>
      </c>
      <c r="B58" s="128" t="s">
        <v>397</v>
      </c>
      <c r="C58" s="128" t="s">
        <v>224</v>
      </c>
      <c r="D58" s="119" t="s">
        <v>217</v>
      </c>
      <c r="E58">
        <v>2059</v>
      </c>
      <c r="F58" s="137"/>
      <c r="G58" s="137"/>
      <c r="H58" s="137"/>
      <c r="I58" s="137"/>
      <c r="J58" s="137"/>
      <c r="K58" s="137"/>
      <c r="L58" s="137"/>
      <c r="M58" s="137"/>
      <c r="N58" s="137"/>
      <c r="O58" s="137"/>
      <c r="P58" s="137"/>
      <c r="Q58" s="125"/>
    </row>
    <row r="59" spans="1:17" ht="13">
      <c r="A59" s="127" t="s">
        <v>631</v>
      </c>
      <c r="B59" s="128" t="s">
        <v>397</v>
      </c>
      <c r="C59" s="128" t="s">
        <v>224</v>
      </c>
      <c r="D59" s="119" t="s">
        <v>218</v>
      </c>
      <c r="E59">
        <v>1945</v>
      </c>
      <c r="F59" s="137"/>
      <c r="G59" s="137"/>
      <c r="H59" s="138"/>
      <c r="I59" s="137"/>
      <c r="J59" s="137"/>
      <c r="K59" s="137"/>
      <c r="L59" s="137"/>
      <c r="M59" s="137"/>
      <c r="N59" s="137"/>
      <c r="O59" s="137"/>
      <c r="P59" s="137"/>
      <c r="Q59" s="125"/>
    </row>
    <row r="60" spans="1:17" ht="13">
      <c r="A60" s="127" t="s">
        <v>631</v>
      </c>
      <c r="B60" s="128" t="s">
        <v>397</v>
      </c>
      <c r="C60" s="128" t="s">
        <v>224</v>
      </c>
      <c r="D60" s="119" t="s">
        <v>219</v>
      </c>
      <c r="E60">
        <v>114</v>
      </c>
      <c r="F60" s="137"/>
      <c r="G60" s="137"/>
      <c r="H60" s="137"/>
      <c r="I60" s="137"/>
      <c r="J60" s="137"/>
      <c r="K60" s="137"/>
      <c r="L60" s="137"/>
      <c r="M60" s="137"/>
      <c r="N60" s="137"/>
      <c r="O60" s="137"/>
      <c r="P60" s="137"/>
      <c r="Q60" s="125"/>
    </row>
    <row r="61" spans="1:17" ht="13">
      <c r="A61" s="127" t="s">
        <v>631</v>
      </c>
      <c r="B61" s="128" t="s">
        <v>397</v>
      </c>
      <c r="C61" s="128" t="s">
        <v>224</v>
      </c>
      <c r="D61" s="119" t="s">
        <v>220</v>
      </c>
      <c r="E61">
        <v>5.5</v>
      </c>
      <c r="F61" s="138"/>
      <c r="G61" s="138"/>
      <c r="H61" s="137"/>
      <c r="I61" s="138"/>
      <c r="J61" s="138"/>
      <c r="K61" s="138"/>
      <c r="L61" s="138"/>
      <c r="M61" s="138"/>
      <c r="N61" s="138"/>
      <c r="O61" s="138"/>
      <c r="P61" s="138"/>
      <c r="Q61" s="126"/>
    </row>
    <row r="62" spans="1:17" ht="13">
      <c r="A62" s="127" t="s">
        <v>631</v>
      </c>
      <c r="B62" s="128" t="s">
        <v>398</v>
      </c>
      <c r="C62" s="128" t="s">
        <v>225</v>
      </c>
      <c r="D62" s="119" t="s">
        <v>217</v>
      </c>
      <c r="E62">
        <v>3513</v>
      </c>
      <c r="F62" s="137"/>
      <c r="G62" s="137"/>
      <c r="H62" s="137"/>
      <c r="I62" s="137"/>
      <c r="J62" s="137"/>
      <c r="K62" s="137"/>
      <c r="L62" s="137"/>
      <c r="M62" s="137"/>
      <c r="N62" s="137"/>
      <c r="O62" s="137"/>
      <c r="P62" s="137"/>
      <c r="Q62" s="125"/>
    </row>
    <row r="63" spans="1:17" ht="13">
      <c r="A63" s="127" t="s">
        <v>631</v>
      </c>
      <c r="B63" s="128" t="s">
        <v>398</v>
      </c>
      <c r="C63" s="128" t="s">
        <v>225</v>
      </c>
      <c r="D63" s="119" t="s">
        <v>218</v>
      </c>
      <c r="E63">
        <v>3311</v>
      </c>
      <c r="F63" s="137"/>
      <c r="G63" s="137"/>
      <c r="H63" s="138"/>
      <c r="I63" s="137"/>
      <c r="J63" s="137"/>
      <c r="K63" s="137"/>
      <c r="L63" s="137"/>
      <c r="M63" s="137"/>
      <c r="N63" s="137"/>
      <c r="O63" s="137"/>
      <c r="P63" s="137"/>
      <c r="Q63" s="125"/>
    </row>
    <row r="64" spans="1:17" ht="13">
      <c r="A64" s="127" t="s">
        <v>631</v>
      </c>
      <c r="B64" s="128" t="s">
        <v>398</v>
      </c>
      <c r="C64" s="128" t="s">
        <v>225</v>
      </c>
      <c r="D64" s="119" t="s">
        <v>219</v>
      </c>
      <c r="E64">
        <v>202</v>
      </c>
      <c r="F64" s="137"/>
      <c r="G64" s="137"/>
      <c r="H64" s="137"/>
      <c r="I64" s="137"/>
      <c r="J64" s="137"/>
      <c r="K64" s="137"/>
      <c r="L64" s="137"/>
      <c r="M64" s="137"/>
      <c r="N64" s="137"/>
      <c r="O64" s="137"/>
      <c r="P64" s="137"/>
      <c r="Q64" s="125"/>
    </row>
    <row r="65" spans="1:17" ht="13">
      <c r="A65" s="127" t="s">
        <v>631</v>
      </c>
      <c r="B65" s="128" t="s">
        <v>398</v>
      </c>
      <c r="C65" s="128" t="s">
        <v>225</v>
      </c>
      <c r="D65" s="119" t="s">
        <v>220</v>
      </c>
      <c r="E65">
        <v>5.8</v>
      </c>
      <c r="F65" s="138"/>
      <c r="G65" s="138"/>
      <c r="H65" s="137"/>
      <c r="I65" s="138"/>
      <c r="J65" s="138"/>
      <c r="K65" s="138"/>
      <c r="L65" s="138"/>
      <c r="M65" s="138"/>
      <c r="N65" s="138"/>
      <c r="O65" s="138"/>
      <c r="P65" s="138"/>
      <c r="Q65" s="126"/>
    </row>
    <row r="66" spans="1:17" ht="13">
      <c r="A66" s="127" t="s">
        <v>631</v>
      </c>
      <c r="B66" s="128" t="s">
        <v>399</v>
      </c>
      <c r="C66" s="128" t="s">
        <v>226</v>
      </c>
      <c r="D66" s="119" t="s">
        <v>217</v>
      </c>
      <c r="E66">
        <v>11378</v>
      </c>
      <c r="F66" s="137"/>
      <c r="G66" s="137"/>
      <c r="H66" s="137"/>
      <c r="I66" s="137"/>
      <c r="J66" s="137"/>
      <c r="K66" s="137"/>
      <c r="L66" s="137"/>
      <c r="M66" s="137"/>
      <c r="N66" s="137"/>
      <c r="O66" s="137"/>
      <c r="P66" s="137"/>
      <c r="Q66" s="125"/>
    </row>
    <row r="67" spans="1:17" ht="13">
      <c r="A67" s="127" t="s">
        <v>631</v>
      </c>
      <c r="B67" s="128" t="s">
        <v>399</v>
      </c>
      <c r="C67" s="128" t="s">
        <v>226</v>
      </c>
      <c r="D67" s="119" t="s">
        <v>218</v>
      </c>
      <c r="E67">
        <v>10845</v>
      </c>
      <c r="F67" s="137"/>
      <c r="G67" s="137"/>
      <c r="H67" s="138"/>
      <c r="I67" s="137"/>
      <c r="J67" s="137"/>
      <c r="K67" s="137"/>
      <c r="L67" s="137"/>
      <c r="M67" s="137"/>
      <c r="N67" s="137"/>
      <c r="O67" s="137"/>
      <c r="P67" s="137"/>
      <c r="Q67" s="125"/>
    </row>
    <row r="68" spans="1:17" ht="13">
      <c r="A68" s="127" t="s">
        <v>631</v>
      </c>
      <c r="B68" s="128" t="s">
        <v>399</v>
      </c>
      <c r="C68" s="128" t="s">
        <v>226</v>
      </c>
      <c r="D68" s="119" t="s">
        <v>219</v>
      </c>
      <c r="E68">
        <v>533</v>
      </c>
      <c r="F68" s="137"/>
      <c r="G68" s="137"/>
      <c r="H68" s="137"/>
      <c r="I68" s="137"/>
      <c r="J68" s="137"/>
      <c r="K68" s="137"/>
      <c r="L68" s="137"/>
      <c r="M68" s="137"/>
      <c r="N68" s="137"/>
      <c r="O68" s="137"/>
      <c r="P68" s="137"/>
      <c r="Q68" s="125"/>
    </row>
    <row r="69" spans="1:17" ht="13">
      <c r="A69" s="127" t="s">
        <v>631</v>
      </c>
      <c r="B69" s="128" t="s">
        <v>399</v>
      </c>
      <c r="C69" s="128" t="s">
        <v>226</v>
      </c>
      <c r="D69" s="119" t="s">
        <v>220</v>
      </c>
      <c r="E69">
        <v>4.7</v>
      </c>
      <c r="F69" s="138"/>
      <c r="G69" s="138"/>
      <c r="H69" s="137"/>
      <c r="I69" s="138"/>
      <c r="J69" s="138"/>
      <c r="K69" s="138"/>
      <c r="L69" s="138"/>
      <c r="M69" s="138"/>
      <c r="N69" s="138"/>
      <c r="O69" s="138"/>
      <c r="P69" s="138"/>
      <c r="Q69" s="126"/>
    </row>
    <row r="70" spans="1:17" ht="13">
      <c r="A70" s="127" t="s">
        <v>631</v>
      </c>
      <c r="B70" s="128" t="s">
        <v>400</v>
      </c>
      <c r="C70" s="128" t="s">
        <v>227</v>
      </c>
      <c r="D70" s="119" t="s">
        <v>217</v>
      </c>
      <c r="E70">
        <v>3203</v>
      </c>
      <c r="F70" s="137"/>
      <c r="G70" s="137"/>
      <c r="H70" s="137"/>
      <c r="I70" s="137"/>
      <c r="J70" s="137"/>
      <c r="K70" s="137"/>
      <c r="L70" s="137"/>
      <c r="M70" s="137"/>
      <c r="N70" s="137"/>
      <c r="O70" s="137"/>
      <c r="P70" s="137"/>
      <c r="Q70" s="125"/>
    </row>
    <row r="71" spans="1:17" ht="13">
      <c r="A71" s="127" t="s">
        <v>631</v>
      </c>
      <c r="B71" s="128" t="s">
        <v>400</v>
      </c>
      <c r="C71" s="128" t="s">
        <v>227</v>
      </c>
      <c r="D71" s="119" t="s">
        <v>218</v>
      </c>
      <c r="E71">
        <v>3061</v>
      </c>
      <c r="F71" s="137"/>
      <c r="G71" s="137"/>
      <c r="H71" s="138"/>
      <c r="I71" s="137"/>
      <c r="J71" s="137"/>
      <c r="K71" s="137"/>
      <c r="L71" s="137"/>
      <c r="M71" s="137"/>
      <c r="N71" s="137"/>
      <c r="O71" s="137"/>
      <c r="P71" s="137"/>
      <c r="Q71" s="125"/>
    </row>
    <row r="72" spans="1:17" ht="13">
      <c r="A72" s="127" t="s">
        <v>631</v>
      </c>
      <c r="B72" s="128" t="s">
        <v>400</v>
      </c>
      <c r="C72" s="128" t="s">
        <v>227</v>
      </c>
      <c r="D72" s="119" t="s">
        <v>219</v>
      </c>
      <c r="E72">
        <v>142</v>
      </c>
      <c r="F72" s="137"/>
      <c r="G72" s="137"/>
      <c r="H72" s="137"/>
      <c r="I72" s="137"/>
      <c r="J72" s="137"/>
      <c r="K72" s="137"/>
      <c r="L72" s="137"/>
      <c r="M72" s="137"/>
      <c r="N72" s="137"/>
      <c r="O72" s="137"/>
      <c r="P72" s="137"/>
      <c r="Q72" s="125"/>
    </row>
    <row r="73" spans="1:17" ht="13">
      <c r="A73" s="127" t="s">
        <v>631</v>
      </c>
      <c r="B73" s="128" t="s">
        <v>400</v>
      </c>
      <c r="C73" s="128" t="s">
        <v>227</v>
      </c>
      <c r="D73" s="119" t="s">
        <v>220</v>
      </c>
      <c r="E73">
        <v>4.4000000000000004</v>
      </c>
      <c r="F73" s="138"/>
      <c r="G73" s="138"/>
      <c r="H73" s="137"/>
      <c r="I73" s="138"/>
      <c r="J73" s="138"/>
      <c r="K73" s="138"/>
      <c r="L73" s="138"/>
      <c r="M73" s="138"/>
      <c r="N73" s="138"/>
      <c r="O73" s="138"/>
      <c r="P73" s="138"/>
      <c r="Q73" s="126"/>
    </row>
    <row r="74" spans="1:17" ht="13">
      <c r="A74" s="127" t="s">
        <v>631</v>
      </c>
      <c r="B74" s="128" t="s">
        <v>401</v>
      </c>
      <c r="C74" s="128" t="s">
        <v>228</v>
      </c>
      <c r="D74" s="119" t="s">
        <v>217</v>
      </c>
      <c r="E74">
        <v>12068</v>
      </c>
      <c r="F74" s="137"/>
      <c r="G74" s="137"/>
      <c r="H74" s="137"/>
      <c r="I74" s="137"/>
      <c r="J74" s="137"/>
      <c r="K74" s="137"/>
      <c r="L74" s="137"/>
      <c r="M74" s="137"/>
      <c r="N74" s="137"/>
      <c r="O74" s="137"/>
      <c r="P74" s="137"/>
      <c r="Q74" s="125"/>
    </row>
    <row r="75" spans="1:17" ht="13">
      <c r="A75" s="127" t="s">
        <v>631</v>
      </c>
      <c r="B75" s="128" t="s">
        <v>401</v>
      </c>
      <c r="C75" s="128" t="s">
        <v>228</v>
      </c>
      <c r="D75" s="119" t="s">
        <v>218</v>
      </c>
      <c r="E75">
        <v>11462</v>
      </c>
      <c r="F75" s="137"/>
      <c r="G75" s="137"/>
      <c r="H75" s="138"/>
      <c r="I75" s="137"/>
      <c r="J75" s="137"/>
      <c r="K75" s="137"/>
      <c r="L75" s="137"/>
      <c r="M75" s="137"/>
      <c r="N75" s="137"/>
      <c r="O75" s="137"/>
      <c r="P75" s="137"/>
      <c r="Q75" s="125"/>
    </row>
    <row r="76" spans="1:17" ht="13">
      <c r="A76" s="127" t="s">
        <v>631</v>
      </c>
      <c r="B76" s="128" t="s">
        <v>401</v>
      </c>
      <c r="C76" s="128" t="s">
        <v>228</v>
      </c>
      <c r="D76" s="119" t="s">
        <v>219</v>
      </c>
      <c r="E76">
        <v>606</v>
      </c>
      <c r="F76" s="137"/>
      <c r="G76" s="137"/>
      <c r="H76" s="137"/>
      <c r="I76" s="137"/>
      <c r="J76" s="137"/>
      <c r="K76" s="137"/>
      <c r="L76" s="137"/>
      <c r="M76" s="137"/>
      <c r="N76" s="137"/>
      <c r="O76" s="137"/>
      <c r="P76" s="137"/>
      <c r="Q76" s="125"/>
    </row>
    <row r="77" spans="1:17" ht="13">
      <c r="A77" s="127" t="s">
        <v>631</v>
      </c>
      <c r="B77" s="128" t="s">
        <v>401</v>
      </c>
      <c r="C77" s="128" t="s">
        <v>228</v>
      </c>
      <c r="D77" s="119" t="s">
        <v>220</v>
      </c>
      <c r="E77">
        <v>5</v>
      </c>
      <c r="F77" s="138"/>
      <c r="G77" s="138"/>
      <c r="H77" s="137"/>
      <c r="I77" s="138"/>
      <c r="J77" s="138"/>
      <c r="K77" s="138"/>
      <c r="L77" s="138"/>
      <c r="M77" s="138"/>
      <c r="N77" s="138"/>
      <c r="O77" s="138"/>
      <c r="P77" s="138"/>
      <c r="Q77" s="126"/>
    </row>
    <row r="78" spans="1:17" ht="13">
      <c r="A78" s="127" t="s">
        <v>631</v>
      </c>
      <c r="B78" s="128" t="s">
        <v>402</v>
      </c>
      <c r="C78" s="128" t="s">
        <v>229</v>
      </c>
      <c r="D78" s="119" t="s">
        <v>217</v>
      </c>
      <c r="E78">
        <v>1791</v>
      </c>
      <c r="F78" s="137"/>
      <c r="G78" s="137"/>
      <c r="H78" s="137"/>
      <c r="I78" s="137"/>
      <c r="J78" s="137"/>
      <c r="K78" s="137"/>
      <c r="L78" s="137"/>
      <c r="M78" s="137"/>
      <c r="N78" s="137"/>
      <c r="O78" s="137"/>
      <c r="P78" s="137"/>
      <c r="Q78" s="125"/>
    </row>
    <row r="79" spans="1:17" ht="13">
      <c r="A79" s="127" t="s">
        <v>631</v>
      </c>
      <c r="B79" s="128" t="s">
        <v>402</v>
      </c>
      <c r="C79" s="128" t="s">
        <v>229</v>
      </c>
      <c r="D79" s="119" t="s">
        <v>218</v>
      </c>
      <c r="E79">
        <v>1670</v>
      </c>
      <c r="F79" s="137"/>
      <c r="G79" s="137"/>
      <c r="H79" s="138"/>
      <c r="I79" s="137"/>
      <c r="J79" s="137"/>
      <c r="K79" s="137"/>
      <c r="L79" s="137"/>
      <c r="M79" s="137"/>
      <c r="N79" s="137"/>
      <c r="O79" s="137"/>
      <c r="P79" s="137"/>
      <c r="Q79" s="125"/>
    </row>
    <row r="80" spans="1:17" ht="13">
      <c r="A80" s="127" t="s">
        <v>631</v>
      </c>
      <c r="B80" s="128" t="s">
        <v>402</v>
      </c>
      <c r="C80" s="128" t="s">
        <v>229</v>
      </c>
      <c r="D80" s="119" t="s">
        <v>219</v>
      </c>
      <c r="E80">
        <v>121</v>
      </c>
      <c r="F80" s="137"/>
      <c r="G80" s="137"/>
      <c r="H80" s="137"/>
      <c r="I80" s="137"/>
      <c r="J80" s="137"/>
      <c r="K80" s="137"/>
      <c r="L80" s="137"/>
      <c r="M80" s="137"/>
      <c r="N80" s="137"/>
      <c r="O80" s="137"/>
      <c r="P80" s="137"/>
      <c r="Q80" s="125"/>
    </row>
    <row r="81" spans="1:17" ht="13">
      <c r="A81" s="127" t="s">
        <v>631</v>
      </c>
      <c r="B81" s="128" t="s">
        <v>402</v>
      </c>
      <c r="C81" s="128" t="s">
        <v>229</v>
      </c>
      <c r="D81" s="119" t="s">
        <v>220</v>
      </c>
      <c r="E81">
        <v>6.8</v>
      </c>
      <c r="F81" s="138"/>
      <c r="G81" s="138"/>
      <c r="H81" s="137"/>
      <c r="I81" s="138"/>
      <c r="J81" s="138"/>
      <c r="K81" s="138"/>
      <c r="L81" s="138"/>
      <c r="M81" s="138"/>
      <c r="N81" s="138"/>
      <c r="O81" s="138"/>
      <c r="P81" s="138"/>
      <c r="Q81" s="126"/>
    </row>
    <row r="82" spans="1:17" ht="13">
      <c r="A82" s="127" t="s">
        <v>631</v>
      </c>
      <c r="B82" s="128" t="s">
        <v>403</v>
      </c>
      <c r="C82" s="128" t="s">
        <v>230</v>
      </c>
      <c r="D82" s="119" t="s">
        <v>217</v>
      </c>
      <c r="E82">
        <v>11607</v>
      </c>
      <c r="F82" s="137"/>
      <c r="G82" s="137"/>
      <c r="H82" s="137"/>
      <c r="I82" s="137"/>
      <c r="J82" s="137"/>
      <c r="K82" s="137"/>
      <c r="L82" s="137"/>
      <c r="M82" s="137"/>
      <c r="N82" s="137"/>
      <c r="O82" s="137"/>
      <c r="P82" s="137"/>
      <c r="Q82" s="125"/>
    </row>
    <row r="83" spans="1:17" ht="13">
      <c r="A83" s="127" t="s">
        <v>631</v>
      </c>
      <c r="B83" s="128" t="s">
        <v>403</v>
      </c>
      <c r="C83" s="128" t="s">
        <v>230</v>
      </c>
      <c r="D83" s="119" t="s">
        <v>218</v>
      </c>
      <c r="E83">
        <v>10949</v>
      </c>
      <c r="F83" s="137"/>
      <c r="G83" s="137"/>
      <c r="H83" s="138"/>
      <c r="I83" s="137"/>
      <c r="J83" s="137"/>
      <c r="K83" s="137"/>
      <c r="L83" s="137"/>
      <c r="M83" s="137"/>
      <c r="N83" s="137"/>
      <c r="O83" s="137"/>
      <c r="P83" s="137"/>
      <c r="Q83" s="125"/>
    </row>
    <row r="84" spans="1:17" ht="13">
      <c r="A84" s="127" t="s">
        <v>631</v>
      </c>
      <c r="B84" s="128" t="s">
        <v>403</v>
      </c>
      <c r="C84" s="128" t="s">
        <v>230</v>
      </c>
      <c r="D84" s="119" t="s">
        <v>219</v>
      </c>
      <c r="E84">
        <v>658</v>
      </c>
      <c r="F84" s="137"/>
      <c r="G84" s="137"/>
      <c r="H84" s="137"/>
      <c r="I84" s="137"/>
      <c r="J84" s="137"/>
      <c r="K84" s="137"/>
      <c r="L84" s="137"/>
      <c r="M84" s="137"/>
      <c r="N84" s="137"/>
      <c r="O84" s="137"/>
      <c r="P84" s="137"/>
      <c r="Q84" s="125"/>
    </row>
    <row r="85" spans="1:17" ht="13">
      <c r="A85" s="127" t="s">
        <v>631</v>
      </c>
      <c r="B85" s="128" t="s">
        <v>403</v>
      </c>
      <c r="C85" s="128" t="s">
        <v>230</v>
      </c>
      <c r="D85" s="119" t="s">
        <v>220</v>
      </c>
      <c r="E85">
        <v>5.7</v>
      </c>
      <c r="F85" s="138"/>
      <c r="G85" s="138"/>
      <c r="H85" s="137"/>
      <c r="I85" s="138"/>
      <c r="J85" s="138"/>
      <c r="K85" s="138"/>
      <c r="L85" s="138"/>
      <c r="M85" s="138"/>
      <c r="N85" s="138"/>
      <c r="O85" s="138"/>
      <c r="P85" s="138"/>
      <c r="Q85" s="126"/>
    </row>
    <row r="86" spans="1:17" ht="13">
      <c r="A86" s="127" t="s">
        <v>631</v>
      </c>
      <c r="B86" s="128" t="s">
        <v>404</v>
      </c>
      <c r="C86" s="128" t="s">
        <v>231</v>
      </c>
      <c r="D86" s="119" t="s">
        <v>217</v>
      </c>
      <c r="E86">
        <v>2692</v>
      </c>
      <c r="F86" s="137"/>
      <c r="G86" s="137"/>
      <c r="H86" s="137"/>
      <c r="I86" s="137"/>
      <c r="J86" s="137"/>
      <c r="K86" s="137"/>
      <c r="L86" s="137"/>
      <c r="M86" s="137"/>
      <c r="N86" s="137"/>
      <c r="O86" s="137"/>
      <c r="P86" s="137"/>
      <c r="Q86" s="125"/>
    </row>
    <row r="87" spans="1:17" ht="13">
      <c r="A87" s="127" t="s">
        <v>631</v>
      </c>
      <c r="B87" s="128" t="s">
        <v>404</v>
      </c>
      <c r="C87" s="128" t="s">
        <v>231</v>
      </c>
      <c r="D87" s="119" t="s">
        <v>218</v>
      </c>
      <c r="E87">
        <v>2570</v>
      </c>
      <c r="F87" s="137"/>
      <c r="G87" s="137"/>
      <c r="H87" s="138"/>
      <c r="I87" s="137"/>
      <c r="J87" s="137"/>
      <c r="K87" s="137"/>
      <c r="L87" s="137"/>
      <c r="M87" s="137"/>
      <c r="N87" s="137"/>
      <c r="O87" s="137"/>
      <c r="P87" s="137"/>
      <c r="Q87" s="125"/>
    </row>
    <row r="88" spans="1:17" ht="13">
      <c r="A88" s="127" t="s">
        <v>631</v>
      </c>
      <c r="B88" s="128" t="s">
        <v>404</v>
      </c>
      <c r="C88" s="128" t="s">
        <v>231</v>
      </c>
      <c r="D88" s="119" t="s">
        <v>219</v>
      </c>
      <c r="E88">
        <v>122</v>
      </c>
      <c r="F88" s="137"/>
      <c r="G88" s="137"/>
      <c r="H88" s="137"/>
      <c r="I88" s="137"/>
      <c r="J88" s="137"/>
      <c r="K88" s="137"/>
      <c r="L88" s="137"/>
      <c r="M88" s="137"/>
      <c r="N88" s="137"/>
      <c r="O88" s="137"/>
      <c r="P88" s="137"/>
      <c r="Q88" s="125"/>
    </row>
    <row r="89" spans="1:17" ht="13">
      <c r="A89" s="127" t="s">
        <v>631</v>
      </c>
      <c r="B89" s="128" t="s">
        <v>404</v>
      </c>
      <c r="C89" s="128" t="s">
        <v>231</v>
      </c>
      <c r="D89" s="119" t="s">
        <v>220</v>
      </c>
      <c r="E89">
        <v>4.5</v>
      </c>
      <c r="F89" s="138"/>
      <c r="G89" s="138"/>
      <c r="H89" s="137"/>
      <c r="I89" s="138"/>
      <c r="J89" s="138"/>
      <c r="K89" s="138"/>
      <c r="L89" s="138"/>
      <c r="M89" s="138"/>
      <c r="N89" s="138"/>
      <c r="O89" s="138"/>
      <c r="P89" s="138"/>
      <c r="Q89" s="126"/>
    </row>
    <row r="90" spans="1:17" ht="13">
      <c r="A90" s="127" t="s">
        <v>631</v>
      </c>
      <c r="B90" s="128" t="s">
        <v>405</v>
      </c>
      <c r="C90" s="128" t="s">
        <v>232</v>
      </c>
      <c r="D90" s="119" t="s">
        <v>217</v>
      </c>
      <c r="E90">
        <v>1365</v>
      </c>
      <c r="F90" s="137"/>
      <c r="G90" s="137"/>
      <c r="H90" s="137"/>
      <c r="I90" s="137"/>
      <c r="J90" s="137"/>
      <c r="K90" s="137"/>
      <c r="L90" s="137"/>
      <c r="M90" s="137"/>
      <c r="N90" s="137"/>
      <c r="O90" s="137"/>
      <c r="P90" s="137"/>
      <c r="Q90" s="125"/>
    </row>
    <row r="91" spans="1:17" ht="13">
      <c r="A91" s="127" t="s">
        <v>631</v>
      </c>
      <c r="B91" s="128" t="s">
        <v>405</v>
      </c>
      <c r="C91" s="128" t="s">
        <v>232</v>
      </c>
      <c r="D91" s="119" t="s">
        <v>218</v>
      </c>
      <c r="E91">
        <v>1291</v>
      </c>
      <c r="F91" s="137"/>
      <c r="G91" s="137"/>
      <c r="H91" s="138"/>
      <c r="I91" s="137"/>
      <c r="J91" s="137"/>
      <c r="K91" s="137"/>
      <c r="L91" s="137"/>
      <c r="M91" s="137"/>
      <c r="N91" s="137"/>
      <c r="O91" s="137"/>
      <c r="P91" s="137"/>
      <c r="Q91" s="125"/>
    </row>
    <row r="92" spans="1:17" ht="13">
      <c r="A92" s="127" t="s">
        <v>631</v>
      </c>
      <c r="B92" s="128" t="s">
        <v>405</v>
      </c>
      <c r="C92" s="128" t="s">
        <v>232</v>
      </c>
      <c r="D92" s="119" t="s">
        <v>219</v>
      </c>
      <c r="E92">
        <v>74</v>
      </c>
      <c r="F92" s="137"/>
      <c r="G92" s="137"/>
      <c r="H92" s="137"/>
      <c r="I92" s="137"/>
      <c r="J92" s="137"/>
      <c r="K92" s="137"/>
      <c r="L92" s="137"/>
      <c r="M92" s="137"/>
      <c r="N92" s="137"/>
      <c r="O92" s="137"/>
      <c r="P92" s="137"/>
      <c r="Q92" s="125"/>
    </row>
    <row r="93" spans="1:17" ht="14.4" customHeight="1">
      <c r="A93" s="127" t="s">
        <v>631</v>
      </c>
      <c r="B93" s="128" t="s">
        <v>405</v>
      </c>
      <c r="C93" s="128" t="s">
        <v>232</v>
      </c>
      <c r="D93" s="119" t="s">
        <v>220</v>
      </c>
      <c r="E93">
        <v>5.4</v>
      </c>
      <c r="F93" s="138"/>
      <c r="G93" s="138"/>
      <c r="H93" s="137"/>
      <c r="I93" s="138"/>
      <c r="J93" s="138"/>
      <c r="K93" s="138"/>
      <c r="L93" s="138"/>
      <c r="M93" s="138"/>
      <c r="N93" s="138"/>
      <c r="O93" s="138"/>
      <c r="P93" s="138"/>
      <c r="Q93" s="126"/>
    </row>
    <row r="94" spans="1:17" ht="13">
      <c r="A94" s="127" t="s">
        <v>631</v>
      </c>
      <c r="B94" s="128" t="s">
        <v>406</v>
      </c>
      <c r="C94" s="128" t="s">
        <v>233</v>
      </c>
      <c r="D94" s="119" t="s">
        <v>217</v>
      </c>
      <c r="E94">
        <v>15738</v>
      </c>
      <c r="F94" s="137"/>
      <c r="G94" s="137"/>
      <c r="H94" s="137"/>
      <c r="I94" s="137"/>
      <c r="J94" s="137"/>
      <c r="K94" s="137"/>
      <c r="L94" s="137"/>
      <c r="M94" s="137"/>
      <c r="N94" s="137"/>
      <c r="O94" s="137"/>
      <c r="P94" s="137"/>
      <c r="Q94" s="125"/>
    </row>
    <row r="95" spans="1:17" ht="13">
      <c r="A95" s="127" t="s">
        <v>631</v>
      </c>
      <c r="B95" s="128" t="s">
        <v>406</v>
      </c>
      <c r="C95" s="128" t="s">
        <v>233</v>
      </c>
      <c r="D95" s="119" t="s">
        <v>218</v>
      </c>
      <c r="E95">
        <v>14949</v>
      </c>
      <c r="F95" s="137"/>
      <c r="G95" s="137"/>
      <c r="H95" s="138"/>
      <c r="I95" s="137"/>
      <c r="J95" s="137"/>
      <c r="K95" s="137"/>
      <c r="L95" s="137"/>
      <c r="M95" s="137"/>
      <c r="N95" s="137"/>
      <c r="O95" s="137"/>
      <c r="P95" s="137"/>
      <c r="Q95" s="125"/>
    </row>
    <row r="96" spans="1:17" ht="13">
      <c r="A96" s="127" t="s">
        <v>631</v>
      </c>
      <c r="B96" s="128" t="s">
        <v>406</v>
      </c>
      <c r="C96" s="128" t="s">
        <v>233</v>
      </c>
      <c r="D96" s="119" t="s">
        <v>219</v>
      </c>
      <c r="E96">
        <v>789</v>
      </c>
      <c r="F96" s="137"/>
      <c r="G96" s="137"/>
      <c r="H96" s="137"/>
      <c r="I96" s="137"/>
      <c r="J96" s="137"/>
      <c r="K96" s="137"/>
      <c r="L96" s="137"/>
      <c r="M96" s="137"/>
      <c r="N96" s="137"/>
      <c r="O96" s="137"/>
      <c r="P96" s="137"/>
      <c r="Q96" s="125"/>
    </row>
    <row r="97" spans="1:17" ht="13">
      <c r="A97" s="127" t="s">
        <v>631</v>
      </c>
      <c r="B97" s="128" t="s">
        <v>406</v>
      </c>
      <c r="C97" s="128" t="s">
        <v>233</v>
      </c>
      <c r="D97" s="119" t="s">
        <v>220</v>
      </c>
      <c r="E97">
        <v>5</v>
      </c>
      <c r="F97" s="138"/>
      <c r="G97" s="138"/>
      <c r="H97" s="137"/>
      <c r="I97" s="138"/>
      <c r="J97" s="138"/>
      <c r="K97" s="138"/>
      <c r="L97" s="138"/>
      <c r="M97" s="138"/>
      <c r="N97" s="138"/>
      <c r="O97" s="138"/>
      <c r="P97" s="138"/>
      <c r="Q97" s="126"/>
    </row>
    <row r="98" spans="1:17" ht="13">
      <c r="A98" s="127" t="s">
        <v>631</v>
      </c>
      <c r="B98" s="128" t="s">
        <v>592</v>
      </c>
      <c r="C98" s="128" t="s">
        <v>371</v>
      </c>
      <c r="D98" s="119" t="s">
        <v>217</v>
      </c>
      <c r="E98">
        <v>77648</v>
      </c>
      <c r="F98" s="137"/>
      <c r="G98" s="137"/>
      <c r="H98" s="137"/>
      <c r="I98" s="137"/>
      <c r="J98" s="137"/>
      <c r="K98" s="137"/>
      <c r="L98" s="137"/>
      <c r="M98" s="137"/>
      <c r="N98" s="137"/>
      <c r="O98" s="137"/>
      <c r="P98" s="137"/>
      <c r="Q98" s="125"/>
    </row>
    <row r="99" spans="1:17" ht="13">
      <c r="A99" s="127" t="s">
        <v>631</v>
      </c>
      <c r="B99" s="128" t="s">
        <v>592</v>
      </c>
      <c r="C99" s="128" t="s">
        <v>371</v>
      </c>
      <c r="D99" s="119" t="s">
        <v>218</v>
      </c>
      <c r="E99">
        <v>71964</v>
      </c>
      <c r="F99" s="137"/>
      <c r="G99" s="137"/>
      <c r="H99" s="138"/>
      <c r="I99" s="137"/>
      <c r="J99" s="137"/>
      <c r="K99" s="137"/>
      <c r="L99" s="137"/>
      <c r="M99" s="137"/>
      <c r="N99" s="137"/>
      <c r="O99" s="137"/>
      <c r="P99" s="137"/>
      <c r="Q99" s="125"/>
    </row>
    <row r="100" spans="1:17" ht="13">
      <c r="A100" s="127" t="s">
        <v>631</v>
      </c>
      <c r="B100" s="128" t="s">
        <v>592</v>
      </c>
      <c r="C100" s="128" t="s">
        <v>371</v>
      </c>
      <c r="D100" s="119" t="s">
        <v>219</v>
      </c>
      <c r="E100">
        <v>5684</v>
      </c>
      <c r="F100" s="137"/>
      <c r="G100" s="137"/>
      <c r="H100" s="137"/>
      <c r="I100" s="137"/>
      <c r="J100" s="137"/>
      <c r="K100" s="137"/>
      <c r="L100" s="137"/>
      <c r="M100" s="137"/>
      <c r="N100" s="137"/>
      <c r="O100" s="137"/>
      <c r="P100" s="137"/>
      <c r="Q100" s="125"/>
    </row>
    <row r="101" spans="1:17" ht="13">
      <c r="A101" s="127" t="s">
        <v>631</v>
      </c>
      <c r="B101" s="128" t="s">
        <v>592</v>
      </c>
      <c r="C101" s="128" t="s">
        <v>371</v>
      </c>
      <c r="D101" s="119" t="s">
        <v>220</v>
      </c>
      <c r="E101">
        <v>7.3</v>
      </c>
      <c r="F101" s="138"/>
      <c r="G101" s="138"/>
      <c r="H101" s="137"/>
      <c r="I101" s="138"/>
      <c r="J101" s="138"/>
      <c r="K101" s="138"/>
      <c r="L101" s="138"/>
      <c r="M101" s="138"/>
      <c r="N101" s="138"/>
      <c r="O101" s="138"/>
      <c r="P101" s="138"/>
      <c r="Q101" s="126"/>
    </row>
    <row r="102" spans="1:17" ht="13">
      <c r="A102" s="127" t="s">
        <v>631</v>
      </c>
      <c r="B102" s="128" t="s">
        <v>407</v>
      </c>
      <c r="C102" s="128" t="s">
        <v>234</v>
      </c>
      <c r="D102" s="119" t="s">
        <v>217</v>
      </c>
      <c r="E102">
        <v>882</v>
      </c>
      <c r="F102" s="137"/>
      <c r="G102" s="137"/>
      <c r="H102" s="137"/>
      <c r="I102" s="137"/>
      <c r="J102" s="137"/>
      <c r="K102" s="137"/>
      <c r="L102" s="137"/>
      <c r="M102" s="137"/>
      <c r="N102" s="137"/>
      <c r="O102" s="137"/>
      <c r="P102" s="137"/>
      <c r="Q102" s="125"/>
    </row>
    <row r="103" spans="1:17" ht="13">
      <c r="A103" s="127" t="s">
        <v>631</v>
      </c>
      <c r="B103" s="128" t="s">
        <v>407</v>
      </c>
      <c r="C103" s="128" t="s">
        <v>234</v>
      </c>
      <c r="D103" s="119" t="s">
        <v>218</v>
      </c>
      <c r="E103">
        <v>839</v>
      </c>
      <c r="F103" s="137"/>
      <c r="G103" s="137"/>
      <c r="H103" s="138"/>
      <c r="I103" s="137"/>
      <c r="J103" s="137"/>
      <c r="K103" s="137"/>
      <c r="L103" s="137"/>
      <c r="M103" s="137"/>
      <c r="N103" s="137"/>
      <c r="O103" s="137"/>
      <c r="P103" s="137"/>
      <c r="Q103" s="125"/>
    </row>
    <row r="104" spans="1:17" ht="13">
      <c r="A104" s="127" t="s">
        <v>631</v>
      </c>
      <c r="B104" s="128" t="s">
        <v>407</v>
      </c>
      <c r="C104" s="128" t="s">
        <v>234</v>
      </c>
      <c r="D104" s="119" t="s">
        <v>219</v>
      </c>
      <c r="E104">
        <v>43</v>
      </c>
      <c r="F104" s="137"/>
      <c r="G104" s="137"/>
      <c r="H104" s="137"/>
      <c r="I104" s="137"/>
      <c r="J104" s="137"/>
      <c r="K104" s="137"/>
      <c r="L104" s="137"/>
      <c r="M104" s="137"/>
      <c r="N104" s="137"/>
      <c r="O104" s="137"/>
      <c r="P104" s="137"/>
      <c r="Q104" s="125"/>
    </row>
    <row r="105" spans="1:17" ht="13">
      <c r="A105" s="127" t="s">
        <v>631</v>
      </c>
      <c r="B105" s="128" t="s">
        <v>407</v>
      </c>
      <c r="C105" s="128" t="s">
        <v>234</v>
      </c>
      <c r="D105" s="119" t="s">
        <v>220</v>
      </c>
      <c r="E105">
        <v>4.9000000000000004</v>
      </c>
      <c r="F105" s="138"/>
      <c r="G105" s="138"/>
      <c r="H105" s="137"/>
      <c r="I105" s="138"/>
      <c r="J105" s="138"/>
      <c r="K105" s="138"/>
      <c r="L105" s="138"/>
      <c r="M105" s="138"/>
      <c r="N105" s="138"/>
      <c r="O105" s="138"/>
      <c r="P105" s="138"/>
      <c r="Q105" s="126"/>
    </row>
    <row r="106" spans="1:17" ht="13">
      <c r="A106" s="127" t="s">
        <v>631</v>
      </c>
      <c r="B106" s="128" t="s">
        <v>593</v>
      </c>
      <c r="C106" s="128" t="s">
        <v>372</v>
      </c>
      <c r="D106" s="119" t="s">
        <v>217</v>
      </c>
      <c r="E106">
        <v>33926</v>
      </c>
      <c r="F106" s="137"/>
      <c r="G106" s="137"/>
      <c r="H106" s="137"/>
      <c r="I106" s="137"/>
      <c r="J106" s="137"/>
      <c r="K106" s="137"/>
      <c r="L106" s="137"/>
      <c r="M106" s="137"/>
      <c r="N106" s="137"/>
      <c r="O106" s="137"/>
      <c r="P106" s="137"/>
      <c r="Q106" s="125"/>
    </row>
    <row r="107" spans="1:17" ht="13">
      <c r="A107" s="127" t="s">
        <v>631</v>
      </c>
      <c r="B107" s="128" t="s">
        <v>593</v>
      </c>
      <c r="C107" s="128" t="s">
        <v>372</v>
      </c>
      <c r="D107" s="119" t="s">
        <v>218</v>
      </c>
      <c r="E107">
        <v>31877</v>
      </c>
      <c r="F107" s="137"/>
      <c r="G107" s="137"/>
      <c r="H107" s="138"/>
      <c r="I107" s="137"/>
      <c r="J107" s="137"/>
      <c r="K107" s="137"/>
      <c r="L107" s="137"/>
      <c r="M107" s="137"/>
      <c r="N107" s="137"/>
      <c r="O107" s="137"/>
      <c r="P107" s="137"/>
      <c r="Q107" s="125"/>
    </row>
    <row r="108" spans="1:17" ht="13">
      <c r="A108" s="127" t="s">
        <v>631</v>
      </c>
      <c r="B108" s="128" t="s">
        <v>593</v>
      </c>
      <c r="C108" s="128" t="s">
        <v>372</v>
      </c>
      <c r="D108" s="119" t="s">
        <v>219</v>
      </c>
      <c r="E108">
        <v>2049</v>
      </c>
      <c r="F108" s="137"/>
      <c r="G108" s="137"/>
      <c r="H108" s="137"/>
      <c r="I108" s="137"/>
      <c r="J108" s="137"/>
      <c r="K108" s="137"/>
      <c r="L108" s="137"/>
      <c r="M108" s="137"/>
      <c r="N108" s="137"/>
      <c r="O108" s="137"/>
      <c r="P108" s="137"/>
      <c r="Q108" s="125"/>
    </row>
    <row r="109" spans="1:17" ht="13">
      <c r="A109" s="127" t="s">
        <v>631</v>
      </c>
      <c r="B109" s="128" t="s">
        <v>593</v>
      </c>
      <c r="C109" s="128" t="s">
        <v>372</v>
      </c>
      <c r="D109" s="119" t="s">
        <v>220</v>
      </c>
      <c r="E109">
        <v>6</v>
      </c>
      <c r="F109" s="138"/>
      <c r="G109" s="138"/>
      <c r="H109" s="137"/>
      <c r="I109" s="138"/>
      <c r="J109" s="138"/>
      <c r="K109" s="138"/>
      <c r="L109" s="138"/>
      <c r="M109" s="138"/>
      <c r="N109" s="138"/>
      <c r="O109" s="138"/>
      <c r="P109" s="138"/>
      <c r="Q109" s="126"/>
    </row>
    <row r="110" spans="1:17" ht="13">
      <c r="A110" s="127" t="s">
        <v>631</v>
      </c>
      <c r="B110" s="128" t="s">
        <v>408</v>
      </c>
      <c r="C110" s="128" t="s">
        <v>235</v>
      </c>
      <c r="D110" s="119" t="s">
        <v>217</v>
      </c>
      <c r="E110">
        <v>9601</v>
      </c>
      <c r="F110" s="137"/>
      <c r="G110" s="137"/>
      <c r="H110" s="137"/>
      <c r="I110" s="137"/>
      <c r="J110" s="137"/>
      <c r="K110" s="137"/>
      <c r="L110" s="137"/>
      <c r="M110" s="137"/>
      <c r="N110" s="137"/>
      <c r="O110" s="137"/>
      <c r="P110" s="137"/>
      <c r="Q110" s="125"/>
    </row>
    <row r="111" spans="1:17" ht="13">
      <c r="A111" s="127" t="s">
        <v>631</v>
      </c>
      <c r="B111" s="128" t="s">
        <v>408</v>
      </c>
      <c r="C111" s="128" t="s">
        <v>235</v>
      </c>
      <c r="D111" s="119" t="s">
        <v>218</v>
      </c>
      <c r="E111">
        <v>9083</v>
      </c>
      <c r="F111" s="137"/>
      <c r="G111" s="137"/>
      <c r="H111" s="138"/>
      <c r="I111" s="137"/>
      <c r="J111" s="137"/>
      <c r="K111" s="137"/>
      <c r="L111" s="137"/>
      <c r="M111" s="137"/>
      <c r="N111" s="137"/>
      <c r="O111" s="137"/>
      <c r="P111" s="137"/>
      <c r="Q111" s="125"/>
    </row>
    <row r="112" spans="1:17" ht="13">
      <c r="A112" s="127" t="s">
        <v>631</v>
      </c>
      <c r="B112" s="128" t="s">
        <v>408</v>
      </c>
      <c r="C112" s="128" t="s">
        <v>235</v>
      </c>
      <c r="D112" s="119" t="s">
        <v>219</v>
      </c>
      <c r="E112">
        <v>518</v>
      </c>
      <c r="F112" s="137"/>
      <c r="G112" s="137"/>
      <c r="H112" s="137"/>
      <c r="I112" s="137"/>
      <c r="J112" s="137"/>
      <c r="K112" s="137"/>
      <c r="L112" s="137"/>
      <c r="M112" s="137"/>
      <c r="N112" s="137"/>
      <c r="O112" s="137"/>
      <c r="P112" s="137"/>
      <c r="Q112" s="125"/>
    </row>
    <row r="113" spans="1:17" ht="13">
      <c r="A113" s="127" t="s">
        <v>631</v>
      </c>
      <c r="B113" s="128" t="s">
        <v>408</v>
      </c>
      <c r="C113" s="128" t="s">
        <v>235</v>
      </c>
      <c r="D113" s="119" t="s">
        <v>220</v>
      </c>
      <c r="E113">
        <v>5.4</v>
      </c>
      <c r="F113" s="138"/>
      <c r="G113" s="138"/>
      <c r="H113" s="137"/>
      <c r="I113" s="138"/>
      <c r="J113" s="138"/>
      <c r="K113" s="138"/>
      <c r="L113" s="138"/>
      <c r="M113" s="138"/>
      <c r="N113" s="138"/>
      <c r="O113" s="138"/>
      <c r="P113" s="138"/>
      <c r="Q113" s="126"/>
    </row>
    <row r="114" spans="1:17" ht="13">
      <c r="A114" s="127" t="s">
        <v>631</v>
      </c>
      <c r="B114" s="128" t="s">
        <v>409</v>
      </c>
      <c r="C114" s="128" t="s">
        <v>236</v>
      </c>
      <c r="D114" s="119" t="s">
        <v>217</v>
      </c>
      <c r="E114">
        <v>4071</v>
      </c>
      <c r="F114" s="137"/>
      <c r="G114" s="137"/>
      <c r="H114" s="137"/>
      <c r="I114" s="137"/>
      <c r="J114" s="137"/>
      <c r="K114" s="137"/>
      <c r="L114" s="137"/>
      <c r="M114" s="137"/>
      <c r="N114" s="137"/>
      <c r="O114" s="137"/>
      <c r="P114" s="137"/>
      <c r="Q114" s="125"/>
    </row>
    <row r="115" spans="1:17" ht="13">
      <c r="A115" s="127" t="s">
        <v>631</v>
      </c>
      <c r="B115" s="128" t="s">
        <v>409</v>
      </c>
      <c r="C115" s="128" t="s">
        <v>236</v>
      </c>
      <c r="D115" s="119" t="s">
        <v>218</v>
      </c>
      <c r="E115">
        <v>3852</v>
      </c>
      <c r="F115" s="137"/>
      <c r="G115" s="137"/>
      <c r="H115" s="138"/>
      <c r="I115" s="137"/>
      <c r="J115" s="137"/>
      <c r="K115" s="137"/>
      <c r="L115" s="137"/>
      <c r="M115" s="137"/>
      <c r="N115" s="137"/>
      <c r="O115" s="137"/>
      <c r="P115" s="137"/>
      <c r="Q115" s="125"/>
    </row>
    <row r="116" spans="1:17" ht="13">
      <c r="A116" s="127" t="s">
        <v>631</v>
      </c>
      <c r="B116" s="128" t="s">
        <v>409</v>
      </c>
      <c r="C116" s="128" t="s">
        <v>236</v>
      </c>
      <c r="D116" s="119" t="s">
        <v>219</v>
      </c>
      <c r="E116">
        <v>219</v>
      </c>
      <c r="F116" s="137"/>
      <c r="G116" s="137"/>
      <c r="H116" s="137"/>
      <c r="I116" s="137"/>
      <c r="J116" s="137"/>
      <c r="K116" s="137"/>
      <c r="L116" s="137"/>
      <c r="M116" s="137"/>
      <c r="N116" s="137"/>
      <c r="O116" s="137"/>
      <c r="P116" s="137"/>
      <c r="Q116" s="125"/>
    </row>
    <row r="117" spans="1:17" ht="13">
      <c r="A117" s="127" t="s">
        <v>631</v>
      </c>
      <c r="B117" s="128" t="s">
        <v>409</v>
      </c>
      <c r="C117" s="128" t="s">
        <v>236</v>
      </c>
      <c r="D117" s="119" t="s">
        <v>220</v>
      </c>
      <c r="E117">
        <v>5.4</v>
      </c>
      <c r="F117" s="138"/>
      <c r="G117" s="138"/>
      <c r="H117" s="137"/>
      <c r="I117" s="138"/>
      <c r="J117" s="138"/>
      <c r="K117" s="138"/>
      <c r="L117" s="138"/>
      <c r="M117" s="138"/>
      <c r="N117" s="138"/>
      <c r="O117" s="138"/>
      <c r="P117" s="138"/>
      <c r="Q117" s="126"/>
    </row>
    <row r="118" spans="1:17" ht="13">
      <c r="A118" s="127" t="s">
        <v>631</v>
      </c>
      <c r="B118" s="128" t="s">
        <v>410</v>
      </c>
      <c r="C118" s="128" t="s">
        <v>237</v>
      </c>
      <c r="D118" s="119" t="s">
        <v>217</v>
      </c>
      <c r="E118">
        <v>5247</v>
      </c>
      <c r="F118" s="137"/>
      <c r="G118" s="137"/>
      <c r="H118" s="137"/>
      <c r="I118" s="137"/>
      <c r="J118" s="137"/>
      <c r="K118" s="137"/>
      <c r="L118" s="137"/>
      <c r="M118" s="137"/>
      <c r="N118" s="137"/>
      <c r="O118" s="137"/>
      <c r="P118" s="137"/>
      <c r="Q118" s="125"/>
    </row>
    <row r="119" spans="1:17" ht="13">
      <c r="A119" s="127" t="s">
        <v>631</v>
      </c>
      <c r="B119" s="128" t="s">
        <v>410</v>
      </c>
      <c r="C119" s="128" t="s">
        <v>237</v>
      </c>
      <c r="D119" s="119" t="s">
        <v>218</v>
      </c>
      <c r="E119">
        <v>5008</v>
      </c>
      <c r="F119" s="137"/>
      <c r="G119" s="137"/>
      <c r="H119" s="138"/>
      <c r="I119" s="137"/>
      <c r="J119" s="137"/>
      <c r="K119" s="137"/>
      <c r="L119" s="137"/>
      <c r="M119" s="137"/>
      <c r="N119" s="137"/>
      <c r="O119" s="137"/>
      <c r="P119" s="137"/>
      <c r="Q119" s="125"/>
    </row>
    <row r="120" spans="1:17" ht="13">
      <c r="A120" s="127" t="s">
        <v>631</v>
      </c>
      <c r="B120" s="128" t="s">
        <v>410</v>
      </c>
      <c r="C120" s="128" t="s">
        <v>237</v>
      </c>
      <c r="D120" s="119" t="s">
        <v>219</v>
      </c>
      <c r="E120">
        <v>239</v>
      </c>
      <c r="F120" s="137"/>
      <c r="G120" s="137"/>
      <c r="H120" s="137"/>
      <c r="I120" s="137"/>
      <c r="J120" s="137"/>
      <c r="K120" s="137"/>
      <c r="L120" s="137"/>
      <c r="M120" s="137"/>
      <c r="N120" s="137"/>
      <c r="O120" s="137"/>
      <c r="P120" s="137"/>
      <c r="Q120" s="125"/>
    </row>
    <row r="121" spans="1:17" ht="13">
      <c r="A121" s="127" t="s">
        <v>631</v>
      </c>
      <c r="B121" s="128" t="s">
        <v>410</v>
      </c>
      <c r="C121" s="128" t="s">
        <v>237</v>
      </c>
      <c r="D121" s="119" t="s">
        <v>220</v>
      </c>
      <c r="E121">
        <v>4.5999999999999996</v>
      </c>
      <c r="F121" s="138"/>
      <c r="G121" s="138"/>
      <c r="H121" s="137"/>
      <c r="I121" s="138"/>
      <c r="J121" s="138"/>
      <c r="K121" s="138"/>
      <c r="L121" s="138"/>
      <c r="M121" s="138"/>
      <c r="N121" s="138"/>
      <c r="O121" s="138"/>
      <c r="P121" s="138"/>
      <c r="Q121" s="126"/>
    </row>
    <row r="122" spans="1:17" ht="13">
      <c r="A122" s="127" t="s">
        <v>631</v>
      </c>
      <c r="B122" s="128" t="s">
        <v>411</v>
      </c>
      <c r="C122" s="128" t="s">
        <v>238</v>
      </c>
      <c r="D122" s="119" t="s">
        <v>217</v>
      </c>
      <c r="E122">
        <v>584</v>
      </c>
      <c r="F122" s="137"/>
      <c r="G122" s="137"/>
      <c r="H122" s="137"/>
      <c r="I122" s="137"/>
      <c r="J122" s="137"/>
      <c r="K122" s="137"/>
      <c r="L122" s="137"/>
      <c r="M122" s="137"/>
      <c r="N122" s="137"/>
      <c r="O122" s="137"/>
      <c r="P122" s="137"/>
      <c r="Q122" s="125"/>
    </row>
    <row r="123" spans="1:17" ht="13">
      <c r="A123" s="127" t="s">
        <v>631</v>
      </c>
      <c r="B123" s="128" t="s">
        <v>411</v>
      </c>
      <c r="C123" s="128" t="s">
        <v>238</v>
      </c>
      <c r="D123" s="119" t="s">
        <v>218</v>
      </c>
      <c r="E123">
        <v>527</v>
      </c>
      <c r="F123" s="137"/>
      <c r="G123" s="137"/>
      <c r="H123" s="138"/>
      <c r="I123" s="137"/>
      <c r="J123" s="137"/>
      <c r="K123" s="137"/>
      <c r="L123" s="137"/>
      <c r="M123" s="137"/>
      <c r="N123" s="137"/>
      <c r="O123" s="137"/>
      <c r="P123" s="137"/>
      <c r="Q123" s="125"/>
    </row>
    <row r="124" spans="1:17" ht="13">
      <c r="A124" s="127" t="s">
        <v>631</v>
      </c>
      <c r="B124" s="128" t="s">
        <v>411</v>
      </c>
      <c r="C124" s="128" t="s">
        <v>238</v>
      </c>
      <c r="D124" s="119" t="s">
        <v>219</v>
      </c>
      <c r="E124">
        <v>57</v>
      </c>
      <c r="F124" s="137"/>
      <c r="G124" s="137"/>
      <c r="H124" s="137"/>
      <c r="I124" s="137"/>
      <c r="J124" s="137"/>
      <c r="K124" s="137"/>
      <c r="L124" s="137"/>
      <c r="M124" s="137"/>
      <c r="N124" s="137"/>
      <c r="O124" s="137"/>
      <c r="P124" s="137"/>
      <c r="Q124" s="125"/>
    </row>
    <row r="125" spans="1:17" ht="13">
      <c r="A125" s="127" t="s">
        <v>631</v>
      </c>
      <c r="B125" s="128" t="s">
        <v>411</v>
      </c>
      <c r="C125" s="128" t="s">
        <v>238</v>
      </c>
      <c r="D125" s="119" t="s">
        <v>220</v>
      </c>
      <c r="E125">
        <v>9.8000000000000007</v>
      </c>
      <c r="F125" s="138"/>
      <c r="G125" s="138"/>
      <c r="H125" s="137"/>
      <c r="I125" s="138"/>
      <c r="J125" s="138"/>
      <c r="K125" s="138"/>
      <c r="L125" s="138"/>
      <c r="M125" s="138"/>
      <c r="N125" s="138"/>
      <c r="O125" s="138"/>
      <c r="P125" s="138"/>
      <c r="Q125" s="126"/>
    </row>
    <row r="126" spans="1:17" ht="13">
      <c r="A126" s="127" t="s">
        <v>631</v>
      </c>
      <c r="B126" s="128" t="s">
        <v>412</v>
      </c>
      <c r="C126" s="128" t="s">
        <v>239</v>
      </c>
      <c r="D126" s="119" t="s">
        <v>217</v>
      </c>
      <c r="E126">
        <v>2713</v>
      </c>
      <c r="F126" s="137"/>
      <c r="G126" s="137"/>
      <c r="H126" s="137"/>
      <c r="I126" s="137"/>
      <c r="J126" s="137"/>
      <c r="K126" s="137"/>
      <c r="L126" s="137"/>
      <c r="M126" s="137"/>
      <c r="N126" s="137"/>
      <c r="O126" s="137"/>
      <c r="P126" s="137"/>
      <c r="Q126" s="125"/>
    </row>
    <row r="127" spans="1:17" ht="13">
      <c r="A127" s="127" t="s">
        <v>631</v>
      </c>
      <c r="B127" s="128" t="s">
        <v>412</v>
      </c>
      <c r="C127" s="128" t="s">
        <v>239</v>
      </c>
      <c r="D127" s="119" t="s">
        <v>218</v>
      </c>
      <c r="E127">
        <v>2545</v>
      </c>
      <c r="F127" s="137"/>
      <c r="G127" s="137"/>
      <c r="H127" s="138"/>
      <c r="I127" s="137"/>
      <c r="J127" s="137"/>
      <c r="K127" s="137"/>
      <c r="L127" s="137"/>
      <c r="M127" s="137"/>
      <c r="N127" s="137"/>
      <c r="O127" s="137"/>
      <c r="P127" s="137"/>
      <c r="Q127" s="125"/>
    </row>
    <row r="128" spans="1:17" ht="13">
      <c r="A128" s="127" t="s">
        <v>631</v>
      </c>
      <c r="B128" s="128" t="s">
        <v>412</v>
      </c>
      <c r="C128" s="128" t="s">
        <v>239</v>
      </c>
      <c r="D128" s="119" t="s">
        <v>219</v>
      </c>
      <c r="E128">
        <v>168</v>
      </c>
      <c r="F128" s="137"/>
      <c r="G128" s="137"/>
      <c r="H128" s="137"/>
      <c r="I128" s="137"/>
      <c r="J128" s="137"/>
      <c r="K128" s="137"/>
      <c r="L128" s="137"/>
      <c r="M128" s="137"/>
      <c r="N128" s="137"/>
      <c r="O128" s="137"/>
      <c r="P128" s="137"/>
      <c r="Q128" s="125"/>
    </row>
    <row r="129" spans="1:17" ht="13">
      <c r="A129" s="127" t="s">
        <v>631</v>
      </c>
      <c r="B129" s="128" t="s">
        <v>412</v>
      </c>
      <c r="C129" s="128" t="s">
        <v>239</v>
      </c>
      <c r="D129" s="119" t="s">
        <v>220</v>
      </c>
      <c r="E129">
        <v>6.2</v>
      </c>
      <c r="F129" s="138"/>
      <c r="G129" s="138"/>
      <c r="H129" s="137"/>
      <c r="I129" s="138"/>
      <c r="J129" s="138"/>
      <c r="K129" s="138"/>
      <c r="L129" s="138"/>
      <c r="M129" s="138"/>
      <c r="N129" s="138"/>
      <c r="O129" s="138"/>
      <c r="P129" s="138"/>
      <c r="Q129" s="126"/>
    </row>
    <row r="130" spans="1:17" ht="13">
      <c r="A130" s="127" t="s">
        <v>631</v>
      </c>
      <c r="B130" s="128" t="s">
        <v>413</v>
      </c>
      <c r="C130" s="128" t="s">
        <v>240</v>
      </c>
      <c r="D130" s="119" t="s">
        <v>217</v>
      </c>
      <c r="E130">
        <v>5043</v>
      </c>
      <c r="F130" s="137"/>
      <c r="G130" s="137"/>
      <c r="H130" s="137"/>
      <c r="I130" s="137"/>
      <c r="J130" s="137"/>
      <c r="K130" s="137"/>
      <c r="L130" s="137"/>
      <c r="M130" s="137"/>
      <c r="N130" s="137"/>
      <c r="O130" s="137"/>
      <c r="P130" s="137"/>
      <c r="Q130" s="125"/>
    </row>
    <row r="131" spans="1:17" ht="13">
      <c r="A131" s="127" t="s">
        <v>631</v>
      </c>
      <c r="B131" s="128" t="s">
        <v>413</v>
      </c>
      <c r="C131" s="128" t="s">
        <v>240</v>
      </c>
      <c r="D131" s="119" t="s">
        <v>218</v>
      </c>
      <c r="E131">
        <v>4792</v>
      </c>
      <c r="F131" s="137"/>
      <c r="G131" s="137"/>
      <c r="H131" s="138"/>
      <c r="I131" s="137"/>
      <c r="J131" s="137"/>
      <c r="K131" s="137"/>
      <c r="L131" s="137"/>
      <c r="M131" s="137"/>
      <c r="N131" s="137"/>
      <c r="O131" s="137"/>
      <c r="P131" s="137"/>
      <c r="Q131" s="125"/>
    </row>
    <row r="132" spans="1:17" ht="13">
      <c r="A132" s="127" t="s">
        <v>631</v>
      </c>
      <c r="B132" s="128" t="s">
        <v>413</v>
      </c>
      <c r="C132" s="128" t="s">
        <v>240</v>
      </c>
      <c r="D132" s="119" t="s">
        <v>219</v>
      </c>
      <c r="E132">
        <v>251</v>
      </c>
      <c r="F132" s="137"/>
      <c r="G132" s="137"/>
      <c r="H132" s="137"/>
      <c r="I132" s="137"/>
      <c r="J132" s="137"/>
      <c r="K132" s="137"/>
      <c r="L132" s="137"/>
      <c r="M132" s="137"/>
      <c r="N132" s="137"/>
      <c r="O132" s="137"/>
      <c r="P132" s="137"/>
      <c r="Q132" s="125"/>
    </row>
    <row r="133" spans="1:17" ht="13">
      <c r="A133" s="127" t="s">
        <v>631</v>
      </c>
      <c r="B133" s="128" t="s">
        <v>413</v>
      </c>
      <c r="C133" s="128" t="s">
        <v>240</v>
      </c>
      <c r="D133" s="119" t="s">
        <v>220</v>
      </c>
      <c r="E133">
        <v>5</v>
      </c>
      <c r="F133" s="138"/>
      <c r="G133" s="138"/>
      <c r="H133" s="137"/>
      <c r="I133" s="138"/>
      <c r="J133" s="138"/>
      <c r="K133" s="138"/>
      <c r="L133" s="138"/>
      <c r="M133" s="138"/>
      <c r="N133" s="138"/>
      <c r="O133" s="138"/>
      <c r="P133" s="138"/>
      <c r="Q133" s="126"/>
    </row>
    <row r="134" spans="1:17" ht="13">
      <c r="A134" s="127" t="s">
        <v>631</v>
      </c>
      <c r="B134" s="128" t="s">
        <v>414</v>
      </c>
      <c r="C134" s="128" t="s">
        <v>241</v>
      </c>
      <c r="D134" s="119" t="s">
        <v>217</v>
      </c>
      <c r="E134">
        <v>1277</v>
      </c>
      <c r="F134" s="137"/>
      <c r="G134" s="137"/>
      <c r="H134" s="137"/>
      <c r="I134" s="137"/>
      <c r="J134" s="137"/>
      <c r="K134" s="137"/>
      <c r="L134" s="137"/>
      <c r="M134" s="137"/>
      <c r="N134" s="137"/>
      <c r="O134" s="137"/>
      <c r="P134" s="137"/>
      <c r="Q134" s="125"/>
    </row>
    <row r="135" spans="1:17" ht="13">
      <c r="A135" s="127" t="s">
        <v>631</v>
      </c>
      <c r="B135" s="128" t="s">
        <v>414</v>
      </c>
      <c r="C135" s="128" t="s">
        <v>241</v>
      </c>
      <c r="D135" s="119" t="s">
        <v>218</v>
      </c>
      <c r="E135">
        <v>1204</v>
      </c>
      <c r="F135" s="137"/>
      <c r="G135" s="137"/>
      <c r="H135" s="138"/>
      <c r="I135" s="137"/>
      <c r="J135" s="137"/>
      <c r="K135" s="137"/>
      <c r="L135" s="137"/>
      <c r="M135" s="137"/>
      <c r="N135" s="137"/>
      <c r="O135" s="137"/>
      <c r="P135" s="137"/>
      <c r="Q135" s="125"/>
    </row>
    <row r="136" spans="1:17" ht="13">
      <c r="A136" s="127" t="s">
        <v>631</v>
      </c>
      <c r="B136" s="128" t="s">
        <v>414</v>
      </c>
      <c r="C136" s="128" t="s">
        <v>241</v>
      </c>
      <c r="D136" s="119" t="s">
        <v>219</v>
      </c>
      <c r="E136">
        <v>73</v>
      </c>
      <c r="F136" s="137"/>
      <c r="G136" s="137"/>
      <c r="H136" s="137"/>
      <c r="I136" s="137"/>
      <c r="J136" s="137"/>
      <c r="K136" s="137"/>
      <c r="L136" s="137"/>
      <c r="M136" s="137"/>
      <c r="N136" s="137"/>
      <c r="O136" s="137"/>
      <c r="P136" s="137"/>
      <c r="Q136" s="125"/>
    </row>
    <row r="137" spans="1:17" ht="13">
      <c r="A137" s="127" t="s">
        <v>631</v>
      </c>
      <c r="B137" s="128" t="s">
        <v>414</v>
      </c>
      <c r="C137" s="128" t="s">
        <v>241</v>
      </c>
      <c r="D137" s="119" t="s">
        <v>220</v>
      </c>
      <c r="E137">
        <v>5.7</v>
      </c>
      <c r="F137" s="138"/>
      <c r="G137" s="138"/>
      <c r="H137" s="137"/>
      <c r="I137" s="138"/>
      <c r="J137" s="138"/>
      <c r="K137" s="138"/>
      <c r="L137" s="138"/>
      <c r="M137" s="138"/>
      <c r="N137" s="138"/>
      <c r="O137" s="138"/>
      <c r="P137" s="138"/>
      <c r="Q137" s="126"/>
    </row>
    <row r="138" spans="1:17" ht="13">
      <c r="A138" s="127" t="s">
        <v>631</v>
      </c>
      <c r="B138" s="128" t="s">
        <v>415</v>
      </c>
      <c r="C138" s="128" t="s">
        <v>242</v>
      </c>
      <c r="D138" s="119" t="s">
        <v>217</v>
      </c>
      <c r="E138">
        <v>14255</v>
      </c>
      <c r="F138" s="137"/>
      <c r="G138" s="137"/>
      <c r="H138" s="137"/>
      <c r="I138" s="137"/>
      <c r="J138" s="137"/>
      <c r="K138" s="137"/>
      <c r="L138" s="137"/>
      <c r="M138" s="137"/>
      <c r="N138" s="137"/>
      <c r="O138" s="137"/>
      <c r="P138" s="137"/>
      <c r="Q138" s="125"/>
    </row>
    <row r="139" spans="1:17" ht="13">
      <c r="A139" s="127" t="s">
        <v>631</v>
      </c>
      <c r="B139" s="128" t="s">
        <v>415</v>
      </c>
      <c r="C139" s="128" t="s">
        <v>242</v>
      </c>
      <c r="D139" s="119" t="s">
        <v>218</v>
      </c>
      <c r="E139">
        <v>13629</v>
      </c>
      <c r="F139" s="137"/>
      <c r="G139" s="137"/>
      <c r="H139" s="138"/>
      <c r="I139" s="137"/>
      <c r="J139" s="137"/>
      <c r="K139" s="137"/>
      <c r="L139" s="137"/>
      <c r="M139" s="137"/>
      <c r="N139" s="137"/>
      <c r="O139" s="137"/>
      <c r="P139" s="137"/>
      <c r="Q139" s="125"/>
    </row>
    <row r="140" spans="1:17" ht="13">
      <c r="A140" s="127" t="s">
        <v>631</v>
      </c>
      <c r="B140" s="128" t="s">
        <v>415</v>
      </c>
      <c r="C140" s="128" t="s">
        <v>242</v>
      </c>
      <c r="D140" s="119" t="s">
        <v>219</v>
      </c>
      <c r="E140">
        <v>626</v>
      </c>
      <c r="F140" s="137"/>
      <c r="G140" s="137"/>
      <c r="H140" s="137"/>
      <c r="I140" s="137"/>
      <c r="J140" s="137"/>
      <c r="K140" s="137"/>
      <c r="L140" s="137"/>
      <c r="M140" s="137"/>
      <c r="N140" s="137"/>
      <c r="O140" s="137"/>
      <c r="P140" s="137"/>
      <c r="Q140" s="125"/>
    </row>
    <row r="141" spans="1:17" ht="13">
      <c r="A141" s="127" t="s">
        <v>631</v>
      </c>
      <c r="B141" s="128" t="s">
        <v>415</v>
      </c>
      <c r="C141" s="128" t="s">
        <v>242</v>
      </c>
      <c r="D141" s="119" t="s">
        <v>220</v>
      </c>
      <c r="E141">
        <v>4.4000000000000004</v>
      </c>
      <c r="F141" s="138"/>
      <c r="G141" s="138"/>
      <c r="H141" s="137"/>
      <c r="I141" s="138"/>
      <c r="J141" s="138"/>
      <c r="K141" s="138"/>
      <c r="L141" s="138"/>
      <c r="M141" s="138"/>
      <c r="N141" s="138"/>
      <c r="O141" s="138"/>
      <c r="P141" s="138"/>
      <c r="Q141" s="126"/>
    </row>
    <row r="142" spans="1:17" ht="13">
      <c r="A142" s="127" t="s">
        <v>631</v>
      </c>
      <c r="B142" s="128" t="s">
        <v>416</v>
      </c>
      <c r="C142" s="128" t="s">
        <v>243</v>
      </c>
      <c r="D142" s="119" t="s">
        <v>217</v>
      </c>
      <c r="E142">
        <v>1870</v>
      </c>
      <c r="F142" s="137"/>
      <c r="G142" s="137"/>
      <c r="H142" s="137"/>
      <c r="I142" s="137"/>
      <c r="J142" s="137"/>
      <c r="K142" s="137"/>
      <c r="L142" s="137"/>
      <c r="M142" s="137"/>
      <c r="N142" s="137"/>
      <c r="O142" s="137"/>
      <c r="P142" s="137"/>
      <c r="Q142" s="125"/>
    </row>
    <row r="143" spans="1:17" ht="13">
      <c r="A143" s="127" t="s">
        <v>631</v>
      </c>
      <c r="B143" s="128" t="s">
        <v>416</v>
      </c>
      <c r="C143" s="128" t="s">
        <v>243</v>
      </c>
      <c r="D143" s="119" t="s">
        <v>218</v>
      </c>
      <c r="E143">
        <v>1786</v>
      </c>
      <c r="F143" s="137"/>
      <c r="G143" s="137"/>
      <c r="H143" s="138"/>
      <c r="I143" s="137"/>
      <c r="J143" s="137"/>
      <c r="K143" s="137"/>
      <c r="L143" s="137"/>
      <c r="M143" s="137"/>
      <c r="N143" s="137"/>
      <c r="O143" s="137"/>
      <c r="P143" s="137"/>
      <c r="Q143" s="125"/>
    </row>
    <row r="144" spans="1:17" ht="13">
      <c r="A144" s="127" t="s">
        <v>631</v>
      </c>
      <c r="B144" s="128" t="s">
        <v>416</v>
      </c>
      <c r="C144" s="128" t="s">
        <v>243</v>
      </c>
      <c r="D144" s="119" t="s">
        <v>219</v>
      </c>
      <c r="E144">
        <v>84</v>
      </c>
      <c r="F144" s="137"/>
      <c r="G144" s="137"/>
      <c r="H144" s="137"/>
      <c r="I144" s="137"/>
      <c r="J144" s="137"/>
      <c r="K144" s="137"/>
      <c r="L144" s="137"/>
      <c r="M144" s="137"/>
      <c r="N144" s="137"/>
      <c r="O144" s="137"/>
      <c r="P144" s="137"/>
      <c r="Q144" s="125"/>
    </row>
    <row r="145" spans="1:17" ht="13">
      <c r="A145" s="127" t="s">
        <v>631</v>
      </c>
      <c r="B145" s="128" t="s">
        <v>416</v>
      </c>
      <c r="C145" s="128" t="s">
        <v>243</v>
      </c>
      <c r="D145" s="119" t="s">
        <v>220</v>
      </c>
      <c r="E145">
        <v>4.5</v>
      </c>
      <c r="F145" s="138"/>
      <c r="G145" s="138"/>
      <c r="H145" s="137"/>
      <c r="I145" s="138"/>
      <c r="J145" s="138"/>
      <c r="K145" s="138"/>
      <c r="L145" s="138"/>
      <c r="M145" s="138"/>
      <c r="N145" s="138"/>
      <c r="O145" s="138"/>
      <c r="P145" s="138"/>
      <c r="Q145" s="126"/>
    </row>
    <row r="146" spans="1:17" ht="13">
      <c r="A146" s="127" t="s">
        <v>631</v>
      </c>
      <c r="B146" s="128" t="s">
        <v>417</v>
      </c>
      <c r="C146" s="128" t="s">
        <v>244</v>
      </c>
      <c r="D146" s="119" t="s">
        <v>217</v>
      </c>
      <c r="E146">
        <v>7682</v>
      </c>
      <c r="F146" s="137"/>
      <c r="G146" s="137"/>
      <c r="H146" s="137"/>
      <c r="I146" s="137"/>
      <c r="J146" s="137"/>
      <c r="K146" s="137"/>
      <c r="L146" s="137"/>
      <c r="M146" s="137"/>
      <c r="N146" s="137"/>
      <c r="O146" s="137"/>
      <c r="P146" s="137"/>
      <c r="Q146" s="125"/>
    </row>
    <row r="147" spans="1:17" ht="13">
      <c r="A147" s="127" t="s">
        <v>631</v>
      </c>
      <c r="B147" s="128" t="s">
        <v>417</v>
      </c>
      <c r="C147" s="128" t="s">
        <v>244</v>
      </c>
      <c r="D147" s="119" t="s">
        <v>218</v>
      </c>
      <c r="E147">
        <v>7310</v>
      </c>
      <c r="F147" s="137"/>
      <c r="G147" s="137"/>
      <c r="H147" s="138"/>
      <c r="I147" s="137"/>
      <c r="J147" s="137"/>
      <c r="K147" s="137"/>
      <c r="L147" s="137"/>
      <c r="M147" s="137"/>
      <c r="N147" s="137"/>
      <c r="O147" s="137"/>
      <c r="P147" s="137"/>
      <c r="Q147" s="125"/>
    </row>
    <row r="148" spans="1:17" ht="13">
      <c r="A148" s="127" t="s">
        <v>631</v>
      </c>
      <c r="B148" s="128" t="s">
        <v>417</v>
      </c>
      <c r="C148" s="128" t="s">
        <v>244</v>
      </c>
      <c r="D148" s="119" t="s">
        <v>219</v>
      </c>
      <c r="E148">
        <v>372</v>
      </c>
      <c r="F148" s="137"/>
      <c r="G148" s="137"/>
      <c r="H148" s="137"/>
      <c r="I148" s="137"/>
      <c r="J148" s="137"/>
      <c r="K148" s="137"/>
      <c r="L148" s="137"/>
      <c r="M148" s="137"/>
      <c r="N148" s="137"/>
      <c r="O148" s="137"/>
      <c r="P148" s="137"/>
      <c r="Q148" s="125"/>
    </row>
    <row r="149" spans="1:17" ht="13">
      <c r="A149" s="127" t="s">
        <v>631</v>
      </c>
      <c r="B149" s="128" t="s">
        <v>417</v>
      </c>
      <c r="C149" s="128" t="s">
        <v>244</v>
      </c>
      <c r="D149" s="119" t="s">
        <v>220</v>
      </c>
      <c r="E149">
        <v>4.8</v>
      </c>
      <c r="F149" s="138"/>
      <c r="G149" s="138"/>
      <c r="H149" s="137"/>
      <c r="I149" s="138"/>
      <c r="J149" s="138"/>
      <c r="K149" s="138"/>
      <c r="L149" s="138"/>
      <c r="M149" s="138"/>
      <c r="N149" s="138"/>
      <c r="O149" s="138"/>
      <c r="P149" s="138"/>
      <c r="Q149" s="126"/>
    </row>
    <row r="150" spans="1:17" ht="13">
      <c r="A150" s="127" t="s">
        <v>631</v>
      </c>
      <c r="B150" s="128" t="s">
        <v>418</v>
      </c>
      <c r="C150" s="128" t="s">
        <v>245</v>
      </c>
      <c r="D150" s="119" t="s">
        <v>217</v>
      </c>
      <c r="E150">
        <v>8522</v>
      </c>
      <c r="F150" s="137"/>
      <c r="G150" s="137"/>
      <c r="H150" s="137"/>
      <c r="I150" s="137"/>
      <c r="J150" s="137"/>
      <c r="K150" s="137"/>
      <c r="L150" s="137"/>
      <c r="M150" s="137"/>
      <c r="N150" s="137"/>
      <c r="O150" s="137"/>
      <c r="P150" s="137"/>
      <c r="Q150" s="125"/>
    </row>
    <row r="151" spans="1:17" ht="13">
      <c r="A151" s="127" t="s">
        <v>631</v>
      </c>
      <c r="B151" s="128" t="s">
        <v>418</v>
      </c>
      <c r="C151" s="128" t="s">
        <v>245</v>
      </c>
      <c r="D151" s="119" t="s">
        <v>218</v>
      </c>
      <c r="E151">
        <v>8099</v>
      </c>
      <c r="F151" s="137"/>
      <c r="G151" s="137"/>
      <c r="H151" s="138"/>
      <c r="I151" s="137"/>
      <c r="J151" s="137"/>
      <c r="K151" s="137"/>
      <c r="L151" s="137"/>
      <c r="M151" s="137"/>
      <c r="N151" s="137"/>
      <c r="O151" s="137"/>
      <c r="P151" s="137"/>
      <c r="Q151" s="125"/>
    </row>
    <row r="152" spans="1:17" ht="13">
      <c r="A152" s="127" t="s">
        <v>631</v>
      </c>
      <c r="B152" s="128" t="s">
        <v>418</v>
      </c>
      <c r="C152" s="128" t="s">
        <v>245</v>
      </c>
      <c r="D152" s="119" t="s">
        <v>219</v>
      </c>
      <c r="E152">
        <v>423</v>
      </c>
      <c r="F152" s="137"/>
      <c r="G152" s="137"/>
      <c r="H152" s="137"/>
      <c r="I152" s="137"/>
      <c r="J152" s="137"/>
      <c r="K152" s="137"/>
      <c r="L152" s="137"/>
      <c r="M152" s="137"/>
      <c r="N152" s="137"/>
      <c r="O152" s="137"/>
      <c r="P152" s="137"/>
      <c r="Q152" s="125"/>
    </row>
    <row r="153" spans="1:17" ht="13">
      <c r="A153" s="127" t="s">
        <v>631</v>
      </c>
      <c r="B153" s="128" t="s">
        <v>418</v>
      </c>
      <c r="C153" s="128" t="s">
        <v>245</v>
      </c>
      <c r="D153" s="119" t="s">
        <v>220</v>
      </c>
      <c r="E153">
        <v>5</v>
      </c>
      <c r="F153" s="138"/>
      <c r="G153" s="138"/>
      <c r="H153" s="137"/>
      <c r="I153" s="138"/>
      <c r="J153" s="138"/>
      <c r="K153" s="138"/>
      <c r="L153" s="138"/>
      <c r="M153" s="138"/>
      <c r="N153" s="138"/>
      <c r="O153" s="138"/>
      <c r="P153" s="138"/>
      <c r="Q153" s="126"/>
    </row>
    <row r="154" spans="1:17" ht="13">
      <c r="A154" s="127" t="s">
        <v>631</v>
      </c>
      <c r="B154" s="128" t="s">
        <v>419</v>
      </c>
      <c r="C154" s="128" t="s">
        <v>246</v>
      </c>
      <c r="D154" s="119" t="s">
        <v>217</v>
      </c>
      <c r="E154">
        <v>810</v>
      </c>
      <c r="F154" s="137"/>
      <c r="G154" s="137"/>
      <c r="H154" s="137"/>
      <c r="I154" s="137"/>
      <c r="J154" s="137"/>
      <c r="K154" s="137"/>
      <c r="L154" s="137"/>
      <c r="M154" s="137"/>
      <c r="N154" s="137"/>
      <c r="O154" s="137"/>
      <c r="P154" s="137"/>
      <c r="Q154" s="125"/>
    </row>
    <row r="155" spans="1:17" ht="13">
      <c r="A155" s="127" t="s">
        <v>631</v>
      </c>
      <c r="B155" s="128" t="s">
        <v>419</v>
      </c>
      <c r="C155" s="128" t="s">
        <v>246</v>
      </c>
      <c r="D155" s="119" t="s">
        <v>218</v>
      </c>
      <c r="E155">
        <v>759</v>
      </c>
      <c r="F155" s="137"/>
      <c r="G155" s="137"/>
      <c r="H155" s="138"/>
      <c r="I155" s="137"/>
      <c r="J155" s="137"/>
      <c r="K155" s="137"/>
      <c r="L155" s="137"/>
      <c r="M155" s="137"/>
      <c r="N155" s="137"/>
      <c r="O155" s="137"/>
      <c r="P155" s="137"/>
      <c r="Q155" s="125"/>
    </row>
    <row r="156" spans="1:17" ht="13">
      <c r="A156" s="127" t="s">
        <v>631</v>
      </c>
      <c r="B156" s="128" t="s">
        <v>419</v>
      </c>
      <c r="C156" s="128" t="s">
        <v>246</v>
      </c>
      <c r="D156" s="119" t="s">
        <v>219</v>
      </c>
      <c r="E156">
        <v>51</v>
      </c>
      <c r="F156" s="137"/>
      <c r="G156" s="137"/>
      <c r="H156" s="137"/>
      <c r="I156" s="137"/>
      <c r="J156" s="137"/>
      <c r="K156" s="137"/>
      <c r="L156" s="137"/>
      <c r="M156" s="137"/>
      <c r="N156" s="137"/>
      <c r="O156" s="137"/>
      <c r="P156" s="137"/>
      <c r="Q156" s="125"/>
    </row>
    <row r="157" spans="1:17" ht="13">
      <c r="A157" s="127" t="s">
        <v>631</v>
      </c>
      <c r="B157" s="128" t="s">
        <v>419</v>
      </c>
      <c r="C157" s="128" t="s">
        <v>246</v>
      </c>
      <c r="D157" s="119" t="s">
        <v>220</v>
      </c>
      <c r="E157">
        <v>6.3</v>
      </c>
      <c r="F157" s="138"/>
      <c r="G157" s="138"/>
      <c r="H157" s="137"/>
      <c r="I157" s="138"/>
      <c r="J157" s="138"/>
      <c r="K157" s="138"/>
      <c r="L157" s="138"/>
      <c r="M157" s="138"/>
      <c r="N157" s="138"/>
      <c r="O157" s="138"/>
      <c r="P157" s="138"/>
      <c r="Q157" s="126"/>
    </row>
    <row r="158" spans="1:17" ht="13">
      <c r="A158" s="127" t="s">
        <v>631</v>
      </c>
      <c r="B158" s="128" t="s">
        <v>420</v>
      </c>
      <c r="C158" s="128" t="s">
        <v>247</v>
      </c>
      <c r="D158" s="119" t="s">
        <v>217</v>
      </c>
      <c r="E158">
        <v>2766</v>
      </c>
      <c r="F158" s="137"/>
      <c r="G158" s="137"/>
      <c r="H158" s="137"/>
      <c r="I158" s="137"/>
      <c r="J158" s="137"/>
      <c r="K158" s="137"/>
      <c r="L158" s="137"/>
      <c r="M158" s="137"/>
      <c r="N158" s="137"/>
      <c r="O158" s="137"/>
      <c r="P158" s="137"/>
      <c r="Q158" s="125"/>
    </row>
    <row r="159" spans="1:17" ht="13">
      <c r="A159" s="127" t="s">
        <v>631</v>
      </c>
      <c r="B159" s="128" t="s">
        <v>420</v>
      </c>
      <c r="C159" s="128" t="s">
        <v>247</v>
      </c>
      <c r="D159" s="119" t="s">
        <v>218</v>
      </c>
      <c r="E159">
        <v>2618</v>
      </c>
      <c r="F159" s="137"/>
      <c r="G159" s="137"/>
      <c r="H159" s="138"/>
      <c r="I159" s="137"/>
      <c r="J159" s="137"/>
      <c r="K159" s="137"/>
      <c r="L159" s="137"/>
      <c r="M159" s="137"/>
      <c r="N159" s="137"/>
      <c r="O159" s="137"/>
      <c r="P159" s="137"/>
      <c r="Q159" s="125"/>
    </row>
    <row r="160" spans="1:17" ht="13">
      <c r="A160" s="127" t="s">
        <v>631</v>
      </c>
      <c r="B160" s="128" t="s">
        <v>420</v>
      </c>
      <c r="C160" s="128" t="s">
        <v>247</v>
      </c>
      <c r="D160" s="119" t="s">
        <v>219</v>
      </c>
      <c r="E160">
        <v>148</v>
      </c>
      <c r="F160" s="137"/>
      <c r="G160" s="137"/>
      <c r="H160" s="137"/>
      <c r="I160" s="137"/>
      <c r="J160" s="137"/>
      <c r="K160" s="137"/>
      <c r="L160" s="137"/>
      <c r="M160" s="137"/>
      <c r="N160" s="137"/>
      <c r="O160" s="137"/>
      <c r="P160" s="137"/>
      <c r="Q160" s="125"/>
    </row>
    <row r="161" spans="1:17" ht="13">
      <c r="A161" s="127" t="s">
        <v>631</v>
      </c>
      <c r="B161" s="128" t="s">
        <v>420</v>
      </c>
      <c r="C161" s="128" t="s">
        <v>247</v>
      </c>
      <c r="D161" s="119" t="s">
        <v>220</v>
      </c>
      <c r="E161">
        <v>5.4</v>
      </c>
      <c r="F161" s="138"/>
      <c r="G161" s="138"/>
      <c r="H161" s="137"/>
      <c r="I161" s="138"/>
      <c r="J161" s="138"/>
      <c r="K161" s="138"/>
      <c r="L161" s="138"/>
      <c r="M161" s="138"/>
      <c r="N161" s="138"/>
      <c r="O161" s="138"/>
      <c r="P161" s="138"/>
      <c r="Q161" s="126"/>
    </row>
    <row r="162" spans="1:17" ht="13">
      <c r="A162" s="127" t="s">
        <v>631</v>
      </c>
      <c r="B162" s="128" t="s">
        <v>421</v>
      </c>
      <c r="C162" s="128" t="s">
        <v>248</v>
      </c>
      <c r="D162" s="119" t="s">
        <v>217</v>
      </c>
      <c r="E162">
        <v>841</v>
      </c>
      <c r="F162" s="137"/>
      <c r="G162" s="137"/>
      <c r="H162" s="137"/>
      <c r="I162" s="137"/>
      <c r="J162" s="137"/>
      <c r="K162" s="137"/>
      <c r="L162" s="137"/>
      <c r="M162" s="137"/>
      <c r="N162" s="137"/>
      <c r="O162" s="137"/>
      <c r="P162" s="137"/>
      <c r="Q162" s="125"/>
    </row>
    <row r="163" spans="1:17" ht="13">
      <c r="A163" s="127" t="s">
        <v>631</v>
      </c>
      <c r="B163" s="128" t="s">
        <v>421</v>
      </c>
      <c r="C163" s="128" t="s">
        <v>248</v>
      </c>
      <c r="D163" s="119" t="s">
        <v>218</v>
      </c>
      <c r="E163">
        <v>805</v>
      </c>
      <c r="F163" s="137"/>
      <c r="G163" s="137"/>
      <c r="H163" s="138"/>
      <c r="I163" s="137"/>
      <c r="J163" s="137"/>
      <c r="K163" s="137"/>
      <c r="L163" s="137"/>
      <c r="M163" s="137"/>
      <c r="N163" s="137"/>
      <c r="O163" s="137"/>
      <c r="P163" s="137"/>
      <c r="Q163" s="125"/>
    </row>
    <row r="164" spans="1:17" ht="13">
      <c r="A164" s="127" t="s">
        <v>631</v>
      </c>
      <c r="B164" s="128" t="s">
        <v>421</v>
      </c>
      <c r="C164" s="128" t="s">
        <v>248</v>
      </c>
      <c r="D164" s="119" t="s">
        <v>219</v>
      </c>
      <c r="E164">
        <v>36</v>
      </c>
      <c r="F164" s="137"/>
      <c r="G164" s="137"/>
      <c r="H164" s="137"/>
      <c r="I164" s="137"/>
      <c r="J164" s="137"/>
      <c r="K164" s="137"/>
      <c r="L164" s="137"/>
      <c r="M164" s="137"/>
      <c r="N164" s="137"/>
      <c r="O164" s="137"/>
      <c r="P164" s="137"/>
      <c r="Q164" s="125"/>
    </row>
    <row r="165" spans="1:17" ht="13">
      <c r="A165" s="127" t="s">
        <v>631</v>
      </c>
      <c r="B165" s="128" t="s">
        <v>421</v>
      </c>
      <c r="C165" s="128" t="s">
        <v>248</v>
      </c>
      <c r="D165" s="119" t="s">
        <v>220</v>
      </c>
      <c r="E165">
        <v>4.3</v>
      </c>
      <c r="F165" s="138"/>
      <c r="G165" s="138"/>
      <c r="H165" s="137"/>
      <c r="I165" s="138"/>
      <c r="J165" s="138"/>
      <c r="K165" s="138"/>
      <c r="L165" s="138"/>
      <c r="M165" s="138"/>
      <c r="N165" s="138"/>
      <c r="O165" s="138"/>
      <c r="P165" s="138"/>
      <c r="Q165" s="126"/>
    </row>
    <row r="166" spans="1:17" ht="13">
      <c r="A166" s="127" t="s">
        <v>631</v>
      </c>
      <c r="B166" s="128" t="s">
        <v>422</v>
      </c>
      <c r="C166" s="128" t="s">
        <v>249</v>
      </c>
      <c r="D166" s="119" t="s">
        <v>217</v>
      </c>
      <c r="E166">
        <v>6499</v>
      </c>
      <c r="F166" s="137"/>
      <c r="G166" s="137"/>
      <c r="H166" s="137"/>
      <c r="I166" s="137"/>
      <c r="J166" s="137"/>
      <c r="K166" s="137"/>
      <c r="L166" s="137"/>
      <c r="M166" s="137"/>
      <c r="N166" s="137"/>
      <c r="O166" s="137"/>
      <c r="P166" s="137"/>
      <c r="Q166" s="125"/>
    </row>
    <row r="167" spans="1:17" ht="13">
      <c r="A167" s="127" t="s">
        <v>631</v>
      </c>
      <c r="B167" s="128" t="s">
        <v>422</v>
      </c>
      <c r="C167" s="128" t="s">
        <v>249</v>
      </c>
      <c r="D167" s="119" t="s">
        <v>218</v>
      </c>
      <c r="E167">
        <v>6163</v>
      </c>
      <c r="F167" s="137"/>
      <c r="G167" s="137"/>
      <c r="H167" s="138"/>
      <c r="I167" s="137"/>
      <c r="J167" s="137"/>
      <c r="K167" s="137"/>
      <c r="L167" s="137"/>
      <c r="M167" s="137"/>
      <c r="N167" s="137"/>
      <c r="O167" s="137"/>
      <c r="P167" s="137"/>
      <c r="Q167" s="125"/>
    </row>
    <row r="168" spans="1:17" ht="13">
      <c r="A168" s="127" t="s">
        <v>631</v>
      </c>
      <c r="B168" s="128" t="s">
        <v>422</v>
      </c>
      <c r="C168" s="128" t="s">
        <v>249</v>
      </c>
      <c r="D168" s="119" t="s">
        <v>219</v>
      </c>
      <c r="E168">
        <v>336</v>
      </c>
      <c r="F168" s="137"/>
      <c r="G168" s="137"/>
      <c r="H168" s="137"/>
      <c r="I168" s="137"/>
      <c r="J168" s="137"/>
      <c r="K168" s="137"/>
      <c r="L168" s="137"/>
      <c r="M168" s="137"/>
      <c r="N168" s="137"/>
      <c r="O168" s="137"/>
      <c r="P168" s="137"/>
      <c r="Q168" s="125"/>
    </row>
    <row r="169" spans="1:17" ht="13">
      <c r="A169" s="127" t="s">
        <v>631</v>
      </c>
      <c r="B169" s="128" t="s">
        <v>422</v>
      </c>
      <c r="C169" s="128" t="s">
        <v>249</v>
      </c>
      <c r="D169" s="119" t="s">
        <v>220</v>
      </c>
      <c r="E169">
        <v>5.2</v>
      </c>
      <c r="F169" s="138"/>
      <c r="G169" s="138"/>
      <c r="H169" s="137"/>
      <c r="I169" s="138"/>
      <c r="J169" s="138"/>
      <c r="K169" s="138"/>
      <c r="L169" s="138"/>
      <c r="M169" s="138"/>
      <c r="N169" s="138"/>
      <c r="O169" s="138"/>
      <c r="P169" s="138"/>
      <c r="Q169" s="126"/>
    </row>
    <row r="170" spans="1:17" ht="13">
      <c r="A170" s="127" t="s">
        <v>631</v>
      </c>
      <c r="B170" s="128" t="s">
        <v>423</v>
      </c>
      <c r="C170" s="128" t="s">
        <v>250</v>
      </c>
      <c r="D170" s="119" t="s">
        <v>217</v>
      </c>
      <c r="E170">
        <v>7264</v>
      </c>
      <c r="F170" s="137"/>
      <c r="G170" s="137"/>
      <c r="H170" s="137"/>
      <c r="I170" s="137"/>
      <c r="J170" s="137"/>
      <c r="K170" s="137"/>
      <c r="L170" s="137"/>
      <c r="M170" s="137"/>
      <c r="N170" s="137"/>
      <c r="O170" s="137"/>
      <c r="P170" s="137"/>
      <c r="Q170" s="125"/>
    </row>
    <row r="171" spans="1:17" ht="13">
      <c r="A171" s="127" t="s">
        <v>631</v>
      </c>
      <c r="B171" s="128" t="s">
        <v>423</v>
      </c>
      <c r="C171" s="128" t="s">
        <v>250</v>
      </c>
      <c r="D171" s="119" t="s">
        <v>218</v>
      </c>
      <c r="E171">
        <v>6912</v>
      </c>
      <c r="F171" s="137"/>
      <c r="G171" s="137"/>
      <c r="H171" s="138"/>
      <c r="I171" s="137"/>
      <c r="J171" s="137"/>
      <c r="K171" s="137"/>
      <c r="L171" s="137"/>
      <c r="M171" s="137"/>
      <c r="N171" s="137"/>
      <c r="O171" s="137"/>
      <c r="P171" s="137"/>
      <c r="Q171" s="125"/>
    </row>
    <row r="172" spans="1:17" ht="13">
      <c r="A172" s="127" t="s">
        <v>631</v>
      </c>
      <c r="B172" s="128" t="s">
        <v>423</v>
      </c>
      <c r="C172" s="128" t="s">
        <v>250</v>
      </c>
      <c r="D172" s="119" t="s">
        <v>219</v>
      </c>
      <c r="E172">
        <v>352</v>
      </c>
      <c r="F172" s="137"/>
      <c r="G172" s="137"/>
      <c r="H172" s="137"/>
      <c r="I172" s="137"/>
      <c r="J172" s="137"/>
      <c r="K172" s="137"/>
      <c r="L172" s="137"/>
      <c r="M172" s="137"/>
      <c r="N172" s="137"/>
      <c r="O172" s="137"/>
      <c r="P172" s="137"/>
      <c r="Q172" s="125"/>
    </row>
    <row r="173" spans="1:17" ht="13">
      <c r="A173" s="127" t="s">
        <v>631</v>
      </c>
      <c r="B173" s="128" t="s">
        <v>423</v>
      </c>
      <c r="C173" s="128" t="s">
        <v>250</v>
      </c>
      <c r="D173" s="119" t="s">
        <v>220</v>
      </c>
      <c r="E173">
        <v>4.8</v>
      </c>
      <c r="F173" s="138"/>
      <c r="G173" s="138"/>
      <c r="H173" s="137"/>
      <c r="I173" s="138"/>
      <c r="J173" s="138"/>
      <c r="K173" s="138"/>
      <c r="L173" s="138"/>
      <c r="M173" s="138"/>
      <c r="N173" s="138"/>
      <c r="O173" s="138"/>
      <c r="P173" s="138"/>
      <c r="Q173" s="126"/>
    </row>
    <row r="174" spans="1:17" ht="13">
      <c r="A174" s="127" t="s">
        <v>631</v>
      </c>
      <c r="B174" s="128" t="s">
        <v>594</v>
      </c>
      <c r="C174" s="128" t="s">
        <v>373</v>
      </c>
      <c r="D174" s="119" t="s">
        <v>217</v>
      </c>
      <c r="E174">
        <v>49145</v>
      </c>
      <c r="F174" s="137"/>
      <c r="G174" s="137"/>
      <c r="H174" s="137"/>
      <c r="I174" s="137"/>
      <c r="J174" s="137"/>
      <c r="K174" s="137"/>
      <c r="L174" s="137"/>
      <c r="M174" s="137"/>
      <c r="N174" s="137"/>
      <c r="O174" s="137"/>
      <c r="P174" s="137"/>
      <c r="Q174" s="125"/>
    </row>
    <row r="175" spans="1:17" ht="13">
      <c r="A175" s="127" t="s">
        <v>631</v>
      </c>
      <c r="B175" s="128" t="s">
        <v>594</v>
      </c>
      <c r="C175" s="128" t="s">
        <v>373</v>
      </c>
      <c r="D175" s="119" t="s">
        <v>218</v>
      </c>
      <c r="E175">
        <v>46492</v>
      </c>
      <c r="F175" s="137"/>
      <c r="G175" s="137"/>
      <c r="H175" s="138"/>
      <c r="I175" s="137"/>
      <c r="J175" s="137"/>
      <c r="K175" s="137"/>
      <c r="L175" s="137"/>
      <c r="M175" s="137"/>
      <c r="N175" s="137"/>
      <c r="O175" s="137"/>
      <c r="P175" s="137"/>
      <c r="Q175" s="125"/>
    </row>
    <row r="176" spans="1:17" ht="13">
      <c r="A176" s="127" t="s">
        <v>631</v>
      </c>
      <c r="B176" s="128" t="s">
        <v>594</v>
      </c>
      <c r="C176" s="128" t="s">
        <v>373</v>
      </c>
      <c r="D176" s="119" t="s">
        <v>219</v>
      </c>
      <c r="E176">
        <v>2653</v>
      </c>
      <c r="F176" s="137"/>
      <c r="G176" s="137"/>
      <c r="H176" s="137"/>
      <c r="I176" s="137"/>
      <c r="J176" s="137"/>
      <c r="K176" s="137"/>
      <c r="L176" s="137"/>
      <c r="M176" s="137"/>
      <c r="N176" s="137"/>
      <c r="O176" s="137"/>
      <c r="P176" s="137"/>
      <c r="Q176" s="125"/>
    </row>
    <row r="177" spans="1:17" ht="13">
      <c r="A177" s="127" t="s">
        <v>631</v>
      </c>
      <c r="B177" s="128" t="s">
        <v>594</v>
      </c>
      <c r="C177" s="128" t="s">
        <v>373</v>
      </c>
      <c r="D177" s="119" t="s">
        <v>220</v>
      </c>
      <c r="E177">
        <v>5.4</v>
      </c>
      <c r="F177" s="138"/>
      <c r="G177" s="138"/>
      <c r="H177" s="137"/>
      <c r="I177" s="138"/>
      <c r="J177" s="138"/>
      <c r="K177" s="138"/>
      <c r="L177" s="138"/>
      <c r="M177" s="138"/>
      <c r="N177" s="138"/>
      <c r="O177" s="138"/>
      <c r="P177" s="138"/>
      <c r="Q177" s="126"/>
    </row>
    <row r="178" spans="1:17" ht="13">
      <c r="A178" s="127" t="s">
        <v>631</v>
      </c>
      <c r="B178" s="128" t="s">
        <v>424</v>
      </c>
      <c r="C178" s="128" t="s">
        <v>251</v>
      </c>
      <c r="D178" s="119" t="s">
        <v>217</v>
      </c>
      <c r="E178">
        <v>10276</v>
      </c>
      <c r="F178" s="137"/>
      <c r="G178" s="137"/>
      <c r="H178" s="137"/>
      <c r="I178" s="137"/>
      <c r="J178" s="137"/>
      <c r="K178" s="137"/>
      <c r="L178" s="137"/>
      <c r="M178" s="137"/>
      <c r="N178" s="137"/>
      <c r="O178" s="137"/>
      <c r="P178" s="137"/>
      <c r="Q178" s="125"/>
    </row>
    <row r="179" spans="1:17" ht="13">
      <c r="A179" s="127" t="s">
        <v>631</v>
      </c>
      <c r="B179" s="128" t="s">
        <v>424</v>
      </c>
      <c r="C179" s="128" t="s">
        <v>251</v>
      </c>
      <c r="D179" s="119" t="s">
        <v>218</v>
      </c>
      <c r="E179">
        <v>9866</v>
      </c>
      <c r="F179" s="137"/>
      <c r="G179" s="137"/>
      <c r="H179" s="138"/>
      <c r="I179" s="137"/>
      <c r="J179" s="137"/>
      <c r="K179" s="137"/>
      <c r="L179" s="137"/>
      <c r="M179" s="137"/>
      <c r="N179" s="137"/>
      <c r="O179" s="137"/>
      <c r="P179" s="137"/>
      <c r="Q179" s="125"/>
    </row>
    <row r="180" spans="1:17" ht="13">
      <c r="A180" s="127" t="s">
        <v>631</v>
      </c>
      <c r="B180" s="128" t="s">
        <v>424</v>
      </c>
      <c r="C180" s="128" t="s">
        <v>251</v>
      </c>
      <c r="D180" s="119" t="s">
        <v>219</v>
      </c>
      <c r="E180">
        <v>410</v>
      </c>
      <c r="F180" s="137"/>
      <c r="G180" s="137"/>
      <c r="H180" s="137"/>
      <c r="I180" s="137"/>
      <c r="J180" s="137"/>
      <c r="K180" s="137"/>
      <c r="L180" s="137"/>
      <c r="M180" s="137"/>
      <c r="N180" s="137"/>
      <c r="O180" s="137"/>
      <c r="P180" s="137"/>
      <c r="Q180" s="125"/>
    </row>
    <row r="181" spans="1:17" ht="13">
      <c r="A181" s="127" t="s">
        <v>631</v>
      </c>
      <c r="B181" s="128" t="s">
        <v>424</v>
      </c>
      <c r="C181" s="128" t="s">
        <v>251</v>
      </c>
      <c r="D181" s="119" t="s">
        <v>220</v>
      </c>
      <c r="E181">
        <v>4</v>
      </c>
      <c r="F181" s="138"/>
      <c r="G181" s="138"/>
      <c r="H181" s="137"/>
      <c r="I181" s="138"/>
      <c r="J181" s="138"/>
      <c r="K181" s="138"/>
      <c r="L181" s="138"/>
      <c r="M181" s="138"/>
      <c r="N181" s="138"/>
      <c r="O181" s="138"/>
      <c r="P181" s="138"/>
      <c r="Q181" s="126"/>
    </row>
    <row r="182" spans="1:17" ht="13">
      <c r="A182" s="127" t="s">
        <v>631</v>
      </c>
      <c r="B182" s="128" t="s">
        <v>425</v>
      </c>
      <c r="C182" s="128" t="s">
        <v>252</v>
      </c>
      <c r="D182" s="119" t="s">
        <v>217</v>
      </c>
      <c r="E182">
        <v>2570</v>
      </c>
      <c r="F182" s="137"/>
      <c r="G182" s="137"/>
      <c r="H182" s="137"/>
      <c r="I182" s="137"/>
      <c r="J182" s="137"/>
      <c r="K182" s="137"/>
      <c r="L182" s="137"/>
      <c r="M182" s="137"/>
      <c r="N182" s="137"/>
      <c r="O182" s="137"/>
      <c r="P182" s="137"/>
      <c r="Q182" s="125"/>
    </row>
    <row r="183" spans="1:17" ht="13">
      <c r="A183" s="127" t="s">
        <v>631</v>
      </c>
      <c r="B183" s="128" t="s">
        <v>425</v>
      </c>
      <c r="C183" s="128" t="s">
        <v>252</v>
      </c>
      <c r="D183" s="119" t="s">
        <v>218</v>
      </c>
      <c r="E183">
        <v>2454</v>
      </c>
      <c r="F183" s="137"/>
      <c r="G183" s="137"/>
      <c r="H183" s="138"/>
      <c r="I183" s="137"/>
      <c r="J183" s="137"/>
      <c r="K183" s="137"/>
      <c r="L183" s="137"/>
      <c r="M183" s="137"/>
      <c r="N183" s="137"/>
      <c r="O183" s="137"/>
      <c r="P183" s="137"/>
      <c r="Q183" s="125"/>
    </row>
    <row r="184" spans="1:17" ht="13">
      <c r="A184" s="127" t="s">
        <v>631</v>
      </c>
      <c r="B184" s="128" t="s">
        <v>425</v>
      </c>
      <c r="C184" s="128" t="s">
        <v>252</v>
      </c>
      <c r="D184" s="119" t="s">
        <v>219</v>
      </c>
      <c r="E184">
        <v>116</v>
      </c>
      <c r="F184" s="137"/>
      <c r="G184" s="137"/>
      <c r="H184" s="137"/>
      <c r="I184" s="137"/>
      <c r="J184" s="137"/>
      <c r="K184" s="137"/>
      <c r="L184" s="137"/>
      <c r="M184" s="137"/>
      <c r="N184" s="137"/>
      <c r="O184" s="137"/>
      <c r="P184" s="137"/>
      <c r="Q184" s="125"/>
    </row>
    <row r="185" spans="1:17" ht="13">
      <c r="A185" s="127" t="s">
        <v>631</v>
      </c>
      <c r="B185" s="128" t="s">
        <v>425</v>
      </c>
      <c r="C185" s="128" t="s">
        <v>252</v>
      </c>
      <c r="D185" s="119" t="s">
        <v>220</v>
      </c>
      <c r="E185">
        <v>4.5</v>
      </c>
      <c r="F185" s="138"/>
      <c r="G185" s="138"/>
      <c r="H185" s="137"/>
      <c r="I185" s="138"/>
      <c r="J185" s="138"/>
      <c r="K185" s="138"/>
      <c r="L185" s="138"/>
      <c r="M185" s="138"/>
      <c r="N185" s="138"/>
      <c r="O185" s="138"/>
      <c r="P185" s="138"/>
      <c r="Q185" s="126"/>
    </row>
    <row r="186" spans="1:17" ht="13">
      <c r="A186" s="127" t="s">
        <v>631</v>
      </c>
      <c r="B186" s="128" t="s">
        <v>595</v>
      </c>
      <c r="C186" s="128" t="s">
        <v>374</v>
      </c>
      <c r="D186" s="119" t="s">
        <v>217</v>
      </c>
      <c r="E186">
        <v>6689</v>
      </c>
      <c r="F186" s="137"/>
      <c r="G186" s="137"/>
      <c r="H186" s="137"/>
      <c r="I186" s="137"/>
      <c r="J186" s="137"/>
      <c r="K186" s="137"/>
      <c r="L186" s="137"/>
      <c r="M186" s="137"/>
      <c r="N186" s="137"/>
      <c r="O186" s="137"/>
      <c r="P186" s="137"/>
      <c r="Q186" s="125"/>
    </row>
    <row r="187" spans="1:17" ht="13">
      <c r="A187" s="127" t="s">
        <v>631</v>
      </c>
      <c r="B187" s="128" t="s">
        <v>595</v>
      </c>
      <c r="C187" s="128" t="s">
        <v>374</v>
      </c>
      <c r="D187" s="119" t="s">
        <v>218</v>
      </c>
      <c r="E187">
        <v>6241</v>
      </c>
      <c r="F187" s="137"/>
      <c r="G187" s="137"/>
      <c r="H187" s="138"/>
      <c r="I187" s="137"/>
      <c r="J187" s="137"/>
      <c r="K187" s="137"/>
      <c r="L187" s="137"/>
      <c r="M187" s="137"/>
      <c r="N187" s="137"/>
      <c r="O187" s="137"/>
      <c r="P187" s="137"/>
      <c r="Q187" s="125"/>
    </row>
    <row r="188" spans="1:17" ht="13">
      <c r="A188" s="127" t="s">
        <v>631</v>
      </c>
      <c r="B188" s="128" t="s">
        <v>595</v>
      </c>
      <c r="C188" s="128" t="s">
        <v>374</v>
      </c>
      <c r="D188" s="119" t="s">
        <v>219</v>
      </c>
      <c r="E188">
        <v>448</v>
      </c>
      <c r="F188" s="137"/>
      <c r="G188" s="137"/>
      <c r="H188" s="137"/>
      <c r="I188" s="137"/>
      <c r="J188" s="137"/>
      <c r="K188" s="137"/>
      <c r="L188" s="137"/>
      <c r="M188" s="137"/>
      <c r="N188" s="137"/>
      <c r="O188" s="137"/>
      <c r="P188" s="137"/>
      <c r="Q188" s="125"/>
    </row>
    <row r="189" spans="1:17" ht="13">
      <c r="A189" s="127" t="s">
        <v>631</v>
      </c>
      <c r="B189" s="128" t="s">
        <v>595</v>
      </c>
      <c r="C189" s="128" t="s">
        <v>374</v>
      </c>
      <c r="D189" s="119" t="s">
        <v>220</v>
      </c>
      <c r="E189">
        <v>6.7</v>
      </c>
      <c r="F189" s="138"/>
      <c r="G189" s="138"/>
      <c r="H189" s="137"/>
      <c r="I189" s="138"/>
      <c r="J189" s="138"/>
      <c r="K189" s="138"/>
      <c r="L189" s="138"/>
      <c r="M189" s="138"/>
      <c r="N189" s="138"/>
      <c r="O189" s="138"/>
      <c r="P189" s="138"/>
      <c r="Q189" s="126"/>
    </row>
    <row r="190" spans="1:17" ht="13">
      <c r="A190" s="127" t="s">
        <v>631</v>
      </c>
      <c r="B190" s="128" t="s">
        <v>426</v>
      </c>
      <c r="C190" s="128" t="s">
        <v>253</v>
      </c>
      <c r="D190" s="119" t="s">
        <v>217</v>
      </c>
      <c r="E190">
        <v>4374</v>
      </c>
      <c r="F190" s="137"/>
      <c r="G190" s="137"/>
      <c r="H190" s="137"/>
      <c r="I190" s="137"/>
      <c r="J190" s="137"/>
      <c r="K190" s="137"/>
      <c r="L190" s="137"/>
      <c r="M190" s="137"/>
      <c r="N190" s="137"/>
      <c r="O190" s="137"/>
      <c r="P190" s="137"/>
      <c r="Q190" s="125"/>
    </row>
    <row r="191" spans="1:17" ht="13">
      <c r="A191" s="127" t="s">
        <v>631</v>
      </c>
      <c r="B191" s="128" t="s">
        <v>426</v>
      </c>
      <c r="C191" s="128" t="s">
        <v>253</v>
      </c>
      <c r="D191" s="119" t="s">
        <v>218</v>
      </c>
      <c r="E191">
        <v>4206</v>
      </c>
      <c r="F191" s="137"/>
      <c r="G191" s="137"/>
      <c r="H191" s="138"/>
      <c r="I191" s="137"/>
      <c r="J191" s="137"/>
      <c r="K191" s="137"/>
      <c r="L191" s="137"/>
      <c r="M191" s="137"/>
      <c r="N191" s="137"/>
      <c r="O191" s="137"/>
      <c r="P191" s="137"/>
      <c r="Q191" s="125"/>
    </row>
    <row r="192" spans="1:17" ht="13">
      <c r="A192" s="127" t="s">
        <v>631</v>
      </c>
      <c r="B192" s="128" t="s">
        <v>426</v>
      </c>
      <c r="C192" s="128" t="s">
        <v>253</v>
      </c>
      <c r="D192" s="119" t="s">
        <v>219</v>
      </c>
      <c r="E192">
        <v>168</v>
      </c>
      <c r="F192" s="137"/>
      <c r="G192" s="137"/>
      <c r="H192" s="137"/>
      <c r="I192" s="137"/>
      <c r="J192" s="137"/>
      <c r="K192" s="137"/>
      <c r="L192" s="137"/>
      <c r="M192" s="137"/>
      <c r="N192" s="137"/>
      <c r="O192" s="137"/>
      <c r="P192" s="137"/>
      <c r="Q192" s="125"/>
    </row>
    <row r="193" spans="1:17" ht="13">
      <c r="A193" s="127" t="s">
        <v>631</v>
      </c>
      <c r="B193" s="128" t="s">
        <v>426</v>
      </c>
      <c r="C193" s="128" t="s">
        <v>253</v>
      </c>
      <c r="D193" s="119" t="s">
        <v>220</v>
      </c>
      <c r="E193">
        <v>3.8</v>
      </c>
      <c r="F193" s="138"/>
      <c r="G193" s="138"/>
      <c r="H193" s="137"/>
      <c r="I193" s="138"/>
      <c r="J193" s="138"/>
      <c r="K193" s="138"/>
      <c r="L193" s="138"/>
      <c r="M193" s="138"/>
      <c r="N193" s="138"/>
      <c r="O193" s="138"/>
      <c r="P193" s="138"/>
      <c r="Q193" s="126"/>
    </row>
    <row r="194" spans="1:17" ht="13">
      <c r="A194" s="127" t="s">
        <v>631</v>
      </c>
      <c r="B194" s="128" t="s">
        <v>427</v>
      </c>
      <c r="C194" s="128" t="s">
        <v>254</v>
      </c>
      <c r="D194" s="119" t="s">
        <v>217</v>
      </c>
      <c r="E194">
        <v>910</v>
      </c>
      <c r="F194" s="137"/>
      <c r="G194" s="137"/>
      <c r="H194" s="137"/>
      <c r="I194" s="137"/>
      <c r="J194" s="137"/>
      <c r="K194" s="137"/>
      <c r="L194" s="137"/>
      <c r="M194" s="137"/>
      <c r="N194" s="137"/>
      <c r="O194" s="137"/>
      <c r="P194" s="137"/>
      <c r="Q194" s="125"/>
    </row>
    <row r="195" spans="1:17" ht="13">
      <c r="A195" s="127" t="s">
        <v>631</v>
      </c>
      <c r="B195" s="128" t="s">
        <v>427</v>
      </c>
      <c r="C195" s="128" t="s">
        <v>254</v>
      </c>
      <c r="D195" s="119" t="s">
        <v>218</v>
      </c>
      <c r="E195">
        <v>861</v>
      </c>
      <c r="F195" s="137"/>
      <c r="G195" s="137"/>
      <c r="H195" s="138"/>
      <c r="I195" s="137"/>
      <c r="J195" s="137"/>
      <c r="K195" s="137"/>
      <c r="L195" s="137"/>
      <c r="M195" s="137"/>
      <c r="N195" s="137"/>
      <c r="O195" s="137"/>
      <c r="P195" s="137"/>
      <c r="Q195" s="125"/>
    </row>
    <row r="196" spans="1:17" ht="13">
      <c r="A196" s="127" t="s">
        <v>631</v>
      </c>
      <c r="B196" s="128" t="s">
        <v>427</v>
      </c>
      <c r="C196" s="128" t="s">
        <v>254</v>
      </c>
      <c r="D196" s="119" t="s">
        <v>219</v>
      </c>
      <c r="E196">
        <v>49</v>
      </c>
      <c r="F196" s="137"/>
      <c r="G196" s="137"/>
      <c r="H196" s="137"/>
      <c r="I196" s="137"/>
      <c r="J196" s="137"/>
      <c r="K196" s="137"/>
      <c r="L196" s="137"/>
      <c r="M196" s="137"/>
      <c r="N196" s="137"/>
      <c r="O196" s="137"/>
      <c r="P196" s="137"/>
      <c r="Q196" s="125"/>
    </row>
    <row r="197" spans="1:17" ht="13">
      <c r="A197" s="127" t="s">
        <v>631</v>
      </c>
      <c r="B197" s="128" t="s">
        <v>427</v>
      </c>
      <c r="C197" s="128" t="s">
        <v>254</v>
      </c>
      <c r="D197" s="119" t="s">
        <v>220</v>
      </c>
      <c r="E197">
        <v>5.4</v>
      </c>
      <c r="F197" s="138"/>
      <c r="G197" s="138"/>
      <c r="H197" s="137"/>
      <c r="I197" s="138"/>
      <c r="J197" s="138"/>
      <c r="K197" s="138"/>
      <c r="L197" s="138"/>
      <c r="M197" s="138"/>
      <c r="N197" s="138"/>
      <c r="O197" s="138"/>
      <c r="P197" s="138"/>
      <c r="Q197" s="126"/>
    </row>
    <row r="198" spans="1:17" ht="13">
      <c r="A198" s="127" t="s">
        <v>631</v>
      </c>
      <c r="B198" s="128" t="s">
        <v>428</v>
      </c>
      <c r="C198" s="128" t="s">
        <v>255</v>
      </c>
      <c r="D198" s="119" t="s">
        <v>217</v>
      </c>
      <c r="E198">
        <v>2704</v>
      </c>
      <c r="F198" s="137"/>
      <c r="G198" s="137"/>
      <c r="H198" s="137"/>
      <c r="I198" s="137"/>
      <c r="J198" s="137"/>
      <c r="K198" s="137"/>
      <c r="L198" s="137"/>
      <c r="M198" s="137"/>
      <c r="N198" s="137"/>
      <c r="O198" s="137"/>
      <c r="P198" s="137"/>
      <c r="Q198" s="125"/>
    </row>
    <row r="199" spans="1:17" ht="13">
      <c r="A199" s="127" t="s">
        <v>631</v>
      </c>
      <c r="B199" s="128" t="s">
        <v>428</v>
      </c>
      <c r="C199" s="128" t="s">
        <v>255</v>
      </c>
      <c r="D199" s="119" t="s">
        <v>218</v>
      </c>
      <c r="E199">
        <v>2577</v>
      </c>
      <c r="F199" s="137"/>
      <c r="G199" s="137"/>
      <c r="H199" s="138"/>
      <c r="I199" s="137"/>
      <c r="J199" s="137"/>
      <c r="K199" s="137"/>
      <c r="L199" s="137"/>
      <c r="M199" s="137"/>
      <c r="N199" s="137"/>
      <c r="O199" s="137"/>
      <c r="P199" s="137"/>
      <c r="Q199" s="125"/>
    </row>
    <row r="200" spans="1:17" ht="13">
      <c r="A200" s="127" t="s">
        <v>631</v>
      </c>
      <c r="B200" s="128" t="s">
        <v>428</v>
      </c>
      <c r="C200" s="128" t="s">
        <v>255</v>
      </c>
      <c r="D200" s="119" t="s">
        <v>219</v>
      </c>
      <c r="E200">
        <v>127</v>
      </c>
      <c r="F200" s="137"/>
      <c r="G200" s="137"/>
      <c r="H200" s="137"/>
      <c r="I200" s="137"/>
      <c r="J200" s="137"/>
      <c r="K200" s="137"/>
      <c r="L200" s="137"/>
      <c r="M200" s="137"/>
      <c r="N200" s="137"/>
      <c r="O200" s="137"/>
      <c r="P200" s="137"/>
      <c r="Q200" s="125"/>
    </row>
    <row r="201" spans="1:17" ht="13">
      <c r="A201" s="127" t="s">
        <v>631</v>
      </c>
      <c r="B201" s="128" t="s">
        <v>428</v>
      </c>
      <c r="C201" s="128" t="s">
        <v>255</v>
      </c>
      <c r="D201" s="119" t="s">
        <v>220</v>
      </c>
      <c r="E201">
        <v>4.7</v>
      </c>
      <c r="F201" s="138"/>
      <c r="G201" s="138"/>
      <c r="H201" s="137"/>
      <c r="I201" s="138"/>
      <c r="J201" s="138"/>
      <c r="K201" s="138"/>
      <c r="L201" s="138"/>
      <c r="M201" s="138"/>
      <c r="N201" s="138"/>
      <c r="O201" s="138"/>
      <c r="P201" s="138"/>
      <c r="Q201" s="126"/>
    </row>
    <row r="202" spans="1:17" ht="13">
      <c r="A202" s="127" t="s">
        <v>631</v>
      </c>
      <c r="B202" s="128" t="s">
        <v>429</v>
      </c>
      <c r="C202" s="128" t="s">
        <v>256</v>
      </c>
      <c r="D202" s="119" t="s">
        <v>217</v>
      </c>
      <c r="E202">
        <v>4574</v>
      </c>
      <c r="F202" s="137"/>
      <c r="G202" s="137"/>
      <c r="H202" s="137"/>
      <c r="I202" s="137"/>
      <c r="J202" s="137"/>
      <c r="K202" s="137"/>
      <c r="L202" s="137"/>
      <c r="M202" s="137"/>
      <c r="N202" s="137"/>
      <c r="O202" s="137"/>
      <c r="P202" s="137"/>
      <c r="Q202" s="125"/>
    </row>
    <row r="203" spans="1:17" ht="13">
      <c r="A203" s="127" t="s">
        <v>631</v>
      </c>
      <c r="B203" s="128" t="s">
        <v>429</v>
      </c>
      <c r="C203" s="128" t="s">
        <v>256</v>
      </c>
      <c r="D203" s="119" t="s">
        <v>218</v>
      </c>
      <c r="E203">
        <v>4354</v>
      </c>
      <c r="F203" s="137"/>
      <c r="G203" s="137"/>
      <c r="H203" s="138"/>
      <c r="I203" s="137"/>
      <c r="J203" s="137"/>
      <c r="K203" s="137"/>
      <c r="L203" s="137"/>
      <c r="M203" s="137"/>
      <c r="N203" s="137"/>
      <c r="O203" s="137"/>
      <c r="P203" s="137"/>
      <c r="Q203" s="125"/>
    </row>
    <row r="204" spans="1:17" ht="13">
      <c r="A204" s="127" t="s">
        <v>631</v>
      </c>
      <c r="B204" s="128" t="s">
        <v>429</v>
      </c>
      <c r="C204" s="128" t="s">
        <v>256</v>
      </c>
      <c r="D204" s="119" t="s">
        <v>219</v>
      </c>
      <c r="E204">
        <v>220</v>
      </c>
      <c r="F204" s="137"/>
      <c r="G204" s="137"/>
      <c r="H204" s="137"/>
      <c r="I204" s="137"/>
      <c r="J204" s="137"/>
      <c r="K204" s="137"/>
      <c r="L204" s="137"/>
      <c r="M204" s="137"/>
      <c r="N204" s="137"/>
      <c r="O204" s="137"/>
      <c r="P204" s="137"/>
      <c r="Q204" s="125"/>
    </row>
    <row r="205" spans="1:17" ht="13">
      <c r="A205" s="127" t="s">
        <v>631</v>
      </c>
      <c r="B205" s="128" t="s">
        <v>429</v>
      </c>
      <c r="C205" s="128" t="s">
        <v>256</v>
      </c>
      <c r="D205" s="119" t="s">
        <v>220</v>
      </c>
      <c r="E205">
        <v>4.8</v>
      </c>
      <c r="F205" s="138"/>
      <c r="G205" s="138"/>
      <c r="H205" s="137"/>
      <c r="I205" s="138"/>
      <c r="J205" s="138"/>
      <c r="K205" s="138"/>
      <c r="L205" s="138"/>
      <c r="M205" s="138"/>
      <c r="N205" s="138"/>
      <c r="O205" s="138"/>
      <c r="P205" s="138"/>
      <c r="Q205" s="126"/>
    </row>
    <row r="206" spans="1:17" ht="13">
      <c r="A206" s="127" t="s">
        <v>631</v>
      </c>
      <c r="B206" s="128" t="s">
        <v>430</v>
      </c>
      <c r="C206" s="128" t="s">
        <v>257</v>
      </c>
      <c r="D206" s="119" t="s">
        <v>217</v>
      </c>
      <c r="E206">
        <v>6929</v>
      </c>
      <c r="F206" s="137"/>
      <c r="G206" s="137"/>
      <c r="H206" s="137"/>
      <c r="I206" s="137"/>
      <c r="J206" s="137"/>
      <c r="K206" s="137"/>
      <c r="L206" s="137"/>
      <c r="M206" s="137"/>
      <c r="N206" s="137"/>
      <c r="O206" s="137"/>
      <c r="P206" s="137"/>
      <c r="Q206" s="125"/>
    </row>
    <row r="207" spans="1:17" ht="13">
      <c r="A207" s="127" t="s">
        <v>631</v>
      </c>
      <c r="B207" s="128" t="s">
        <v>430</v>
      </c>
      <c r="C207" s="128" t="s">
        <v>257</v>
      </c>
      <c r="D207" s="119" t="s">
        <v>218</v>
      </c>
      <c r="E207">
        <v>6594</v>
      </c>
      <c r="F207" s="137"/>
      <c r="G207" s="137"/>
      <c r="H207" s="138"/>
      <c r="I207" s="137"/>
      <c r="J207" s="137"/>
      <c r="K207" s="137"/>
      <c r="L207" s="137"/>
      <c r="M207" s="137"/>
      <c r="N207" s="137"/>
      <c r="O207" s="137"/>
      <c r="P207" s="137"/>
      <c r="Q207" s="125"/>
    </row>
    <row r="208" spans="1:17" ht="13">
      <c r="A208" s="127" t="s">
        <v>631</v>
      </c>
      <c r="B208" s="128" t="s">
        <v>430</v>
      </c>
      <c r="C208" s="128" t="s">
        <v>257</v>
      </c>
      <c r="D208" s="119" t="s">
        <v>219</v>
      </c>
      <c r="E208">
        <v>335</v>
      </c>
      <c r="F208" s="137"/>
      <c r="G208" s="137"/>
      <c r="H208" s="137"/>
      <c r="I208" s="137"/>
      <c r="J208" s="137"/>
      <c r="K208" s="137"/>
      <c r="L208" s="137"/>
      <c r="M208" s="137"/>
      <c r="N208" s="137"/>
      <c r="O208" s="137"/>
      <c r="P208" s="137"/>
      <c r="Q208" s="125"/>
    </row>
    <row r="209" spans="1:17" ht="13">
      <c r="A209" s="127" t="s">
        <v>631</v>
      </c>
      <c r="B209" s="128" t="s">
        <v>430</v>
      </c>
      <c r="C209" s="128" t="s">
        <v>257</v>
      </c>
      <c r="D209" s="119" t="s">
        <v>220</v>
      </c>
      <c r="E209">
        <v>4.8</v>
      </c>
      <c r="F209" s="138"/>
      <c r="G209" s="138"/>
      <c r="H209" s="137"/>
      <c r="I209" s="138"/>
      <c r="J209" s="138"/>
      <c r="K209" s="138"/>
      <c r="L209" s="138"/>
      <c r="M209" s="138"/>
      <c r="N209" s="138"/>
      <c r="O209" s="138"/>
      <c r="P209" s="138"/>
      <c r="Q209" s="126"/>
    </row>
    <row r="210" spans="1:17" ht="13">
      <c r="A210" s="127" t="s">
        <v>631</v>
      </c>
      <c r="B210" s="128" t="s">
        <v>431</v>
      </c>
      <c r="C210" s="128" t="s">
        <v>258</v>
      </c>
      <c r="D210" s="119" t="s">
        <v>217</v>
      </c>
      <c r="E210">
        <v>26294</v>
      </c>
      <c r="F210" s="137"/>
      <c r="G210" s="137"/>
      <c r="H210" s="137"/>
      <c r="I210" s="137"/>
      <c r="J210" s="137"/>
      <c r="K210" s="137"/>
      <c r="L210" s="137"/>
      <c r="M210" s="137"/>
      <c r="N210" s="137"/>
      <c r="O210" s="137"/>
      <c r="P210" s="137"/>
      <c r="Q210" s="125"/>
    </row>
    <row r="211" spans="1:17" ht="13">
      <c r="A211" s="127" t="s">
        <v>631</v>
      </c>
      <c r="B211" s="128" t="s">
        <v>431</v>
      </c>
      <c r="C211" s="128" t="s">
        <v>258</v>
      </c>
      <c r="D211" s="119" t="s">
        <v>218</v>
      </c>
      <c r="E211">
        <v>24416</v>
      </c>
      <c r="F211" s="137"/>
      <c r="G211" s="137"/>
      <c r="H211" s="138"/>
      <c r="I211" s="137"/>
      <c r="J211" s="137"/>
      <c r="K211" s="137"/>
      <c r="L211" s="137"/>
      <c r="M211" s="137"/>
      <c r="N211" s="137"/>
      <c r="O211" s="137"/>
      <c r="P211" s="137"/>
      <c r="Q211" s="125"/>
    </row>
    <row r="212" spans="1:17" ht="13">
      <c r="A212" s="127" t="s">
        <v>631</v>
      </c>
      <c r="B212" s="128" t="s">
        <v>431</v>
      </c>
      <c r="C212" s="128" t="s">
        <v>258</v>
      </c>
      <c r="D212" s="119" t="s">
        <v>219</v>
      </c>
      <c r="E212">
        <v>1878</v>
      </c>
      <c r="F212" s="137"/>
      <c r="G212" s="137"/>
      <c r="H212" s="137"/>
      <c r="I212" s="137"/>
      <c r="J212" s="137"/>
      <c r="K212" s="137"/>
      <c r="L212" s="137"/>
      <c r="M212" s="137"/>
      <c r="N212" s="137"/>
      <c r="O212" s="137"/>
      <c r="P212" s="137"/>
      <c r="Q212" s="125"/>
    </row>
    <row r="213" spans="1:17" ht="13">
      <c r="A213" s="127" t="s">
        <v>631</v>
      </c>
      <c r="B213" s="128" t="s">
        <v>431</v>
      </c>
      <c r="C213" s="128" t="s">
        <v>258</v>
      </c>
      <c r="D213" s="119" t="s">
        <v>220</v>
      </c>
      <c r="E213">
        <v>7.1</v>
      </c>
      <c r="F213" s="138"/>
      <c r="G213" s="138"/>
      <c r="H213" s="137"/>
      <c r="I213" s="138"/>
      <c r="J213" s="138"/>
      <c r="K213" s="138"/>
      <c r="L213" s="138"/>
      <c r="M213" s="138"/>
      <c r="N213" s="138"/>
      <c r="O213" s="138"/>
      <c r="P213" s="138"/>
      <c r="Q213" s="126"/>
    </row>
    <row r="214" spans="1:17" ht="13">
      <c r="A214" s="127" t="s">
        <v>631</v>
      </c>
      <c r="B214" s="128" t="s">
        <v>432</v>
      </c>
      <c r="C214" s="128" t="s">
        <v>259</v>
      </c>
      <c r="D214" s="119" t="s">
        <v>217</v>
      </c>
      <c r="E214">
        <v>15530</v>
      </c>
      <c r="F214" s="137"/>
      <c r="G214" s="137"/>
      <c r="H214" s="137"/>
      <c r="I214" s="137"/>
      <c r="J214" s="137"/>
      <c r="K214" s="137"/>
      <c r="L214" s="137"/>
      <c r="M214" s="137"/>
      <c r="N214" s="137"/>
      <c r="O214" s="137"/>
      <c r="P214" s="137"/>
      <c r="Q214" s="125"/>
    </row>
    <row r="215" spans="1:17" ht="13">
      <c r="A215" s="127" t="s">
        <v>631</v>
      </c>
      <c r="B215" s="128" t="s">
        <v>432</v>
      </c>
      <c r="C215" s="128" t="s">
        <v>259</v>
      </c>
      <c r="D215" s="119" t="s">
        <v>218</v>
      </c>
      <c r="E215">
        <v>14596</v>
      </c>
      <c r="F215" s="137"/>
      <c r="G215" s="137"/>
      <c r="H215" s="138"/>
      <c r="I215" s="137"/>
      <c r="J215" s="137"/>
      <c r="K215" s="137"/>
      <c r="L215" s="137"/>
      <c r="M215" s="137"/>
      <c r="N215" s="137"/>
      <c r="O215" s="137"/>
      <c r="P215" s="137"/>
      <c r="Q215" s="125"/>
    </row>
    <row r="216" spans="1:17" ht="13">
      <c r="A216" s="127" t="s">
        <v>631</v>
      </c>
      <c r="B216" s="128" t="s">
        <v>432</v>
      </c>
      <c r="C216" s="128" t="s">
        <v>259</v>
      </c>
      <c r="D216" s="119" t="s">
        <v>219</v>
      </c>
      <c r="E216">
        <v>934</v>
      </c>
      <c r="F216" s="137"/>
      <c r="G216" s="137"/>
      <c r="H216" s="137"/>
      <c r="I216" s="137"/>
      <c r="J216" s="137"/>
      <c r="K216" s="137"/>
      <c r="L216" s="137"/>
      <c r="M216" s="137"/>
      <c r="N216" s="137"/>
      <c r="O216" s="137"/>
      <c r="P216" s="137"/>
      <c r="Q216" s="125"/>
    </row>
    <row r="217" spans="1:17" ht="13">
      <c r="A217" s="127" t="s">
        <v>631</v>
      </c>
      <c r="B217" s="128" t="s">
        <v>432</v>
      </c>
      <c r="C217" s="128" t="s">
        <v>259</v>
      </c>
      <c r="D217" s="119" t="s">
        <v>220</v>
      </c>
      <c r="E217">
        <v>6</v>
      </c>
      <c r="F217" s="138"/>
      <c r="G217" s="138"/>
      <c r="H217" s="137"/>
      <c r="I217" s="138"/>
      <c r="J217" s="138"/>
      <c r="K217" s="138"/>
      <c r="L217" s="138"/>
      <c r="M217" s="138"/>
      <c r="N217" s="138"/>
      <c r="O217" s="138"/>
      <c r="P217" s="138"/>
      <c r="Q217" s="126"/>
    </row>
    <row r="218" spans="1:17" ht="13">
      <c r="A218" s="127" t="s">
        <v>631</v>
      </c>
      <c r="B218" s="128" t="s">
        <v>433</v>
      </c>
      <c r="C218" s="128" t="s">
        <v>260</v>
      </c>
      <c r="D218" s="119" t="s">
        <v>217</v>
      </c>
      <c r="E218">
        <v>9118</v>
      </c>
      <c r="F218" s="137"/>
      <c r="G218" s="137"/>
      <c r="H218" s="137"/>
      <c r="I218" s="137"/>
      <c r="J218" s="137"/>
      <c r="K218" s="137"/>
      <c r="L218" s="137"/>
      <c r="M218" s="137"/>
      <c r="N218" s="137"/>
      <c r="O218" s="137"/>
      <c r="P218" s="137"/>
      <c r="Q218" s="125"/>
    </row>
    <row r="219" spans="1:17" ht="13">
      <c r="A219" s="127" t="s">
        <v>631</v>
      </c>
      <c r="B219" s="128" t="s">
        <v>433</v>
      </c>
      <c r="C219" s="128" t="s">
        <v>260</v>
      </c>
      <c r="D219" s="119" t="s">
        <v>218</v>
      </c>
      <c r="E219">
        <v>8685</v>
      </c>
      <c r="F219" s="137"/>
      <c r="G219" s="137"/>
      <c r="H219" s="138"/>
      <c r="I219" s="137"/>
      <c r="J219" s="137"/>
      <c r="K219" s="137"/>
      <c r="L219" s="137"/>
      <c r="M219" s="137"/>
      <c r="N219" s="137"/>
      <c r="O219" s="137"/>
      <c r="P219" s="137"/>
      <c r="Q219" s="125"/>
    </row>
    <row r="220" spans="1:17" ht="13">
      <c r="A220" s="127" t="s">
        <v>631</v>
      </c>
      <c r="B220" s="128" t="s">
        <v>433</v>
      </c>
      <c r="C220" s="128" t="s">
        <v>260</v>
      </c>
      <c r="D220" s="119" t="s">
        <v>219</v>
      </c>
      <c r="E220">
        <v>433</v>
      </c>
      <c r="F220" s="137"/>
      <c r="G220" s="137"/>
      <c r="H220" s="137"/>
      <c r="I220" s="137"/>
      <c r="J220" s="137"/>
      <c r="K220" s="137"/>
      <c r="L220" s="137"/>
      <c r="M220" s="137"/>
      <c r="N220" s="137"/>
      <c r="O220" s="137"/>
      <c r="P220" s="137"/>
      <c r="Q220" s="125"/>
    </row>
    <row r="221" spans="1:17" ht="13">
      <c r="A221" s="127" t="s">
        <v>631</v>
      </c>
      <c r="B221" s="128" t="s">
        <v>433</v>
      </c>
      <c r="C221" s="128" t="s">
        <v>260</v>
      </c>
      <c r="D221" s="119" t="s">
        <v>220</v>
      </c>
      <c r="E221">
        <v>4.7</v>
      </c>
      <c r="F221" s="138"/>
      <c r="G221" s="138"/>
      <c r="H221" s="137"/>
      <c r="I221" s="138"/>
      <c r="J221" s="138"/>
      <c r="K221" s="138"/>
      <c r="L221" s="138"/>
      <c r="M221" s="138"/>
      <c r="N221" s="138"/>
      <c r="O221" s="138"/>
      <c r="P221" s="138"/>
      <c r="Q221" s="126"/>
    </row>
    <row r="222" spans="1:17" ht="13">
      <c r="A222" s="127" t="s">
        <v>631</v>
      </c>
      <c r="B222" s="128" t="s">
        <v>434</v>
      </c>
      <c r="C222" s="128" t="s">
        <v>261</v>
      </c>
      <c r="D222" s="119" t="s">
        <v>217</v>
      </c>
      <c r="E222">
        <v>3925</v>
      </c>
      <c r="F222" s="137"/>
      <c r="G222" s="137"/>
      <c r="H222" s="137"/>
      <c r="I222" s="137"/>
      <c r="J222" s="137"/>
      <c r="K222" s="137"/>
      <c r="L222" s="137"/>
      <c r="M222" s="137"/>
      <c r="N222" s="137"/>
      <c r="O222" s="137"/>
      <c r="P222" s="137"/>
      <c r="Q222" s="125"/>
    </row>
    <row r="223" spans="1:17" ht="13">
      <c r="A223" s="127" t="s">
        <v>631</v>
      </c>
      <c r="B223" s="128" t="s">
        <v>434</v>
      </c>
      <c r="C223" s="128" t="s">
        <v>261</v>
      </c>
      <c r="D223" s="119" t="s">
        <v>218</v>
      </c>
      <c r="E223">
        <v>3739</v>
      </c>
      <c r="F223" s="137"/>
      <c r="G223" s="137"/>
      <c r="H223" s="138"/>
      <c r="I223" s="137"/>
      <c r="J223" s="137"/>
      <c r="K223" s="137"/>
      <c r="L223" s="137"/>
      <c r="M223" s="137"/>
      <c r="N223" s="137"/>
      <c r="O223" s="137"/>
      <c r="P223" s="137"/>
      <c r="Q223" s="125"/>
    </row>
    <row r="224" spans="1:17" ht="13">
      <c r="A224" s="127" t="s">
        <v>631</v>
      </c>
      <c r="B224" s="128" t="s">
        <v>434</v>
      </c>
      <c r="C224" s="128" t="s">
        <v>261</v>
      </c>
      <c r="D224" s="119" t="s">
        <v>219</v>
      </c>
      <c r="E224">
        <v>186</v>
      </c>
      <c r="F224" s="137"/>
      <c r="G224" s="137"/>
      <c r="H224" s="137"/>
      <c r="I224" s="137"/>
      <c r="J224" s="137"/>
      <c r="K224" s="137"/>
      <c r="L224" s="137"/>
      <c r="M224" s="137"/>
      <c r="N224" s="137"/>
      <c r="O224" s="137"/>
      <c r="P224" s="137"/>
      <c r="Q224" s="125"/>
    </row>
    <row r="225" spans="1:17" ht="13">
      <c r="A225" s="127" t="s">
        <v>631</v>
      </c>
      <c r="B225" s="128" t="s">
        <v>434</v>
      </c>
      <c r="C225" s="128" t="s">
        <v>261</v>
      </c>
      <c r="D225" s="119" t="s">
        <v>220</v>
      </c>
      <c r="E225">
        <v>4.7</v>
      </c>
      <c r="F225" s="138"/>
      <c r="G225" s="138"/>
      <c r="H225" s="137"/>
      <c r="I225" s="138"/>
      <c r="J225" s="138"/>
      <c r="K225" s="138"/>
      <c r="L225" s="138"/>
      <c r="M225" s="138"/>
      <c r="N225" s="138"/>
      <c r="O225" s="138"/>
      <c r="P225" s="138"/>
      <c r="Q225" s="126"/>
    </row>
    <row r="226" spans="1:17" ht="13">
      <c r="A226" s="127" t="s">
        <v>631</v>
      </c>
      <c r="B226" s="128" t="s">
        <v>435</v>
      </c>
      <c r="C226" s="128" t="s">
        <v>262</v>
      </c>
      <c r="D226" s="119" t="s">
        <v>217</v>
      </c>
      <c r="E226">
        <v>6410</v>
      </c>
      <c r="F226" s="137"/>
      <c r="G226" s="137"/>
      <c r="H226" s="137"/>
      <c r="I226" s="137"/>
      <c r="J226" s="137"/>
      <c r="K226" s="137"/>
      <c r="L226" s="137"/>
      <c r="M226" s="137"/>
      <c r="N226" s="137"/>
      <c r="O226" s="137"/>
      <c r="P226" s="137"/>
      <c r="Q226" s="125"/>
    </row>
    <row r="227" spans="1:17" ht="13">
      <c r="A227" s="127" t="s">
        <v>631</v>
      </c>
      <c r="B227" s="128" t="s">
        <v>435</v>
      </c>
      <c r="C227" s="128" t="s">
        <v>262</v>
      </c>
      <c r="D227" s="119" t="s">
        <v>218</v>
      </c>
      <c r="E227">
        <v>6069</v>
      </c>
      <c r="F227" s="137"/>
      <c r="G227" s="137"/>
      <c r="H227" s="138"/>
      <c r="I227" s="137"/>
      <c r="J227" s="137"/>
      <c r="K227" s="137"/>
      <c r="L227" s="137"/>
      <c r="M227" s="137"/>
      <c r="N227" s="137"/>
      <c r="O227" s="137"/>
      <c r="P227" s="137"/>
      <c r="Q227" s="125"/>
    </row>
    <row r="228" spans="1:17" ht="13">
      <c r="A228" s="127" t="s">
        <v>631</v>
      </c>
      <c r="B228" s="128" t="s">
        <v>435</v>
      </c>
      <c r="C228" s="128" t="s">
        <v>262</v>
      </c>
      <c r="D228" s="119" t="s">
        <v>219</v>
      </c>
      <c r="E228">
        <v>341</v>
      </c>
      <c r="F228" s="137"/>
      <c r="G228" s="137"/>
      <c r="H228" s="137"/>
      <c r="I228" s="137"/>
      <c r="J228" s="137"/>
      <c r="K228" s="137"/>
      <c r="L228" s="137"/>
      <c r="M228" s="137"/>
      <c r="N228" s="137"/>
      <c r="O228" s="137"/>
      <c r="P228" s="137"/>
      <c r="Q228" s="125"/>
    </row>
    <row r="229" spans="1:17" ht="13">
      <c r="A229" s="127" t="s">
        <v>631</v>
      </c>
      <c r="B229" s="128" t="s">
        <v>435</v>
      </c>
      <c r="C229" s="128" t="s">
        <v>262</v>
      </c>
      <c r="D229" s="119" t="s">
        <v>220</v>
      </c>
      <c r="E229">
        <v>5.3</v>
      </c>
      <c r="F229" s="138"/>
      <c r="G229" s="138"/>
      <c r="H229" s="137"/>
      <c r="I229" s="138"/>
      <c r="J229" s="138"/>
      <c r="K229" s="138"/>
      <c r="L229" s="138"/>
      <c r="M229" s="138"/>
      <c r="N229" s="138"/>
      <c r="O229" s="138"/>
      <c r="P229" s="138"/>
      <c r="Q229" s="126"/>
    </row>
    <row r="230" spans="1:17" ht="13">
      <c r="A230" s="127" t="s">
        <v>631</v>
      </c>
      <c r="B230" s="128" t="s">
        <v>436</v>
      </c>
      <c r="C230" s="128" t="s">
        <v>263</v>
      </c>
      <c r="D230" s="119" t="s">
        <v>217</v>
      </c>
      <c r="E230">
        <v>8631</v>
      </c>
      <c r="F230" s="137"/>
      <c r="G230" s="137"/>
      <c r="H230" s="137"/>
      <c r="I230" s="137"/>
      <c r="J230" s="137"/>
      <c r="K230" s="137"/>
      <c r="L230" s="137"/>
      <c r="M230" s="137"/>
      <c r="N230" s="137"/>
      <c r="O230" s="137"/>
      <c r="P230" s="137"/>
      <c r="Q230" s="125"/>
    </row>
    <row r="231" spans="1:17" ht="13">
      <c r="A231" s="127" t="s">
        <v>631</v>
      </c>
      <c r="B231" s="128" t="s">
        <v>436</v>
      </c>
      <c r="C231" s="128" t="s">
        <v>263</v>
      </c>
      <c r="D231" s="119" t="s">
        <v>218</v>
      </c>
      <c r="E231">
        <v>8192</v>
      </c>
      <c r="F231" s="137"/>
      <c r="G231" s="137"/>
      <c r="H231" s="138"/>
      <c r="I231" s="137"/>
      <c r="J231" s="137"/>
      <c r="K231" s="137"/>
      <c r="L231" s="137"/>
      <c r="M231" s="137"/>
      <c r="N231" s="137"/>
      <c r="O231" s="137"/>
      <c r="P231" s="137"/>
      <c r="Q231" s="125"/>
    </row>
    <row r="232" spans="1:17" ht="13">
      <c r="A232" s="127" t="s">
        <v>631</v>
      </c>
      <c r="B232" s="128" t="s">
        <v>436</v>
      </c>
      <c r="C232" s="128" t="s">
        <v>263</v>
      </c>
      <c r="D232" s="119" t="s">
        <v>219</v>
      </c>
      <c r="E232">
        <v>439</v>
      </c>
      <c r="F232" s="137"/>
      <c r="G232" s="137"/>
      <c r="H232" s="137"/>
      <c r="I232" s="137"/>
      <c r="J232" s="137"/>
      <c r="K232" s="137"/>
      <c r="L232" s="137"/>
      <c r="M232" s="137"/>
      <c r="N232" s="137"/>
      <c r="O232" s="137"/>
      <c r="P232" s="137"/>
      <c r="Q232" s="125"/>
    </row>
    <row r="233" spans="1:17" ht="13">
      <c r="A233" s="127" t="s">
        <v>631</v>
      </c>
      <c r="B233" s="128" t="s">
        <v>436</v>
      </c>
      <c r="C233" s="128" t="s">
        <v>263</v>
      </c>
      <c r="D233" s="119" t="s">
        <v>220</v>
      </c>
      <c r="E233">
        <v>5.0999999999999996</v>
      </c>
      <c r="F233" s="138"/>
      <c r="G233" s="138"/>
      <c r="H233" s="137"/>
      <c r="I233" s="138"/>
      <c r="J233" s="138"/>
      <c r="K233" s="138"/>
      <c r="L233" s="138"/>
      <c r="M233" s="138"/>
      <c r="N233" s="138"/>
      <c r="O233" s="138"/>
      <c r="P233" s="138"/>
      <c r="Q233" s="126"/>
    </row>
    <row r="234" spans="1:17" ht="13">
      <c r="A234" s="127" t="s">
        <v>631</v>
      </c>
      <c r="B234" s="128" t="s">
        <v>437</v>
      </c>
      <c r="C234" s="128" t="s">
        <v>264</v>
      </c>
      <c r="D234" s="119" t="s">
        <v>217</v>
      </c>
      <c r="E234">
        <v>21436</v>
      </c>
      <c r="F234" s="137"/>
      <c r="G234" s="137"/>
      <c r="H234" s="137"/>
      <c r="I234" s="137"/>
      <c r="J234" s="137"/>
      <c r="K234" s="137"/>
      <c r="L234" s="137"/>
      <c r="M234" s="137"/>
      <c r="N234" s="137"/>
      <c r="O234" s="137"/>
      <c r="P234" s="137"/>
      <c r="Q234" s="125"/>
    </row>
    <row r="235" spans="1:17" ht="13">
      <c r="A235" s="127" t="s">
        <v>631</v>
      </c>
      <c r="B235" s="128" t="s">
        <v>437</v>
      </c>
      <c r="C235" s="128" t="s">
        <v>264</v>
      </c>
      <c r="D235" s="119" t="s">
        <v>218</v>
      </c>
      <c r="E235">
        <v>20276</v>
      </c>
      <c r="F235" s="137"/>
      <c r="G235" s="137"/>
      <c r="H235" s="138"/>
      <c r="I235" s="137"/>
      <c r="J235" s="137"/>
      <c r="K235" s="137"/>
      <c r="L235" s="137"/>
      <c r="M235" s="137"/>
      <c r="N235" s="137"/>
      <c r="O235" s="137"/>
      <c r="P235" s="137"/>
      <c r="Q235" s="125"/>
    </row>
    <row r="236" spans="1:17" ht="13">
      <c r="A236" s="127" t="s">
        <v>631</v>
      </c>
      <c r="B236" s="128" t="s">
        <v>437</v>
      </c>
      <c r="C236" s="128" t="s">
        <v>264</v>
      </c>
      <c r="D236" s="119" t="s">
        <v>219</v>
      </c>
      <c r="E236">
        <v>1160</v>
      </c>
      <c r="F236" s="137"/>
      <c r="G236" s="137"/>
      <c r="H236" s="137"/>
      <c r="I236" s="137"/>
      <c r="J236" s="137"/>
      <c r="K236" s="137"/>
      <c r="L236" s="137"/>
      <c r="M236" s="137"/>
      <c r="N236" s="137"/>
      <c r="O236" s="137"/>
      <c r="P236" s="137"/>
      <c r="Q236" s="125"/>
    </row>
    <row r="237" spans="1:17" ht="13">
      <c r="A237" s="127" t="s">
        <v>631</v>
      </c>
      <c r="B237" s="128" t="s">
        <v>437</v>
      </c>
      <c r="C237" s="128" t="s">
        <v>264</v>
      </c>
      <c r="D237" s="119" t="s">
        <v>220</v>
      </c>
      <c r="E237">
        <v>5.4</v>
      </c>
      <c r="F237" s="138"/>
      <c r="G237" s="138"/>
      <c r="H237" s="137"/>
      <c r="I237" s="138"/>
      <c r="J237" s="138"/>
      <c r="K237" s="138"/>
      <c r="L237" s="138"/>
      <c r="M237" s="138"/>
      <c r="N237" s="138"/>
      <c r="O237" s="138"/>
      <c r="P237" s="138"/>
      <c r="Q237" s="126"/>
    </row>
    <row r="238" spans="1:17" ht="13">
      <c r="A238" s="127" t="s">
        <v>631</v>
      </c>
      <c r="B238" s="128" t="s">
        <v>438</v>
      </c>
      <c r="C238" s="128" t="s">
        <v>265</v>
      </c>
      <c r="D238" s="119" t="s">
        <v>217</v>
      </c>
      <c r="E238">
        <v>3847</v>
      </c>
      <c r="F238" s="137"/>
      <c r="G238" s="137"/>
      <c r="H238" s="137"/>
      <c r="I238" s="137"/>
      <c r="J238" s="137"/>
      <c r="K238" s="137"/>
      <c r="L238" s="137"/>
      <c r="M238" s="137"/>
      <c r="N238" s="137"/>
      <c r="O238" s="137"/>
      <c r="P238" s="137"/>
      <c r="Q238" s="125"/>
    </row>
    <row r="239" spans="1:17" ht="13">
      <c r="A239" s="127" t="s">
        <v>631</v>
      </c>
      <c r="B239" s="128" t="s">
        <v>438</v>
      </c>
      <c r="C239" s="128" t="s">
        <v>265</v>
      </c>
      <c r="D239" s="119" t="s">
        <v>218</v>
      </c>
      <c r="E239">
        <v>3660</v>
      </c>
      <c r="F239" s="137"/>
      <c r="G239" s="137"/>
      <c r="H239" s="138"/>
      <c r="I239" s="137"/>
      <c r="J239" s="137"/>
      <c r="K239" s="137"/>
      <c r="L239" s="137"/>
      <c r="M239" s="137"/>
      <c r="N239" s="137"/>
      <c r="O239" s="137"/>
      <c r="P239" s="137"/>
      <c r="Q239" s="125"/>
    </row>
    <row r="240" spans="1:17" ht="13">
      <c r="A240" s="127" t="s">
        <v>631</v>
      </c>
      <c r="B240" s="128" t="s">
        <v>438</v>
      </c>
      <c r="C240" s="128" t="s">
        <v>265</v>
      </c>
      <c r="D240" s="119" t="s">
        <v>219</v>
      </c>
      <c r="E240">
        <v>187</v>
      </c>
      <c r="F240" s="137"/>
      <c r="G240" s="137"/>
      <c r="H240" s="137"/>
      <c r="I240" s="137"/>
      <c r="J240" s="137"/>
      <c r="K240" s="137"/>
      <c r="L240" s="137"/>
      <c r="M240" s="137"/>
      <c r="N240" s="137"/>
      <c r="O240" s="137"/>
      <c r="P240" s="137"/>
      <c r="Q240" s="125"/>
    </row>
    <row r="241" spans="1:17" ht="13">
      <c r="A241" s="127" t="s">
        <v>631</v>
      </c>
      <c r="B241" s="128" t="s">
        <v>438</v>
      </c>
      <c r="C241" s="128" t="s">
        <v>265</v>
      </c>
      <c r="D241" s="119" t="s">
        <v>220</v>
      </c>
      <c r="E241">
        <v>4.9000000000000004</v>
      </c>
      <c r="F241" s="138"/>
      <c r="G241" s="138"/>
      <c r="H241" s="137"/>
      <c r="I241" s="138"/>
      <c r="J241" s="138"/>
      <c r="K241" s="138"/>
      <c r="L241" s="138"/>
      <c r="M241" s="138"/>
      <c r="N241" s="138"/>
      <c r="O241" s="138"/>
      <c r="P241" s="138"/>
      <c r="Q241" s="126"/>
    </row>
    <row r="242" spans="1:17" ht="13">
      <c r="A242" s="127" t="s">
        <v>631</v>
      </c>
      <c r="B242" s="128" t="s">
        <v>439</v>
      </c>
      <c r="C242" s="128" t="s">
        <v>266</v>
      </c>
      <c r="D242" s="119" t="s">
        <v>217</v>
      </c>
      <c r="E242">
        <v>31687</v>
      </c>
      <c r="F242" s="137"/>
      <c r="G242" s="137"/>
      <c r="H242" s="137"/>
      <c r="I242" s="137"/>
      <c r="J242" s="137"/>
      <c r="K242" s="137"/>
      <c r="L242" s="137"/>
      <c r="M242" s="137"/>
      <c r="N242" s="137"/>
      <c r="O242" s="137"/>
      <c r="P242" s="137"/>
      <c r="Q242" s="125"/>
    </row>
    <row r="243" spans="1:17" ht="13">
      <c r="A243" s="127" t="s">
        <v>631</v>
      </c>
      <c r="B243" s="128" t="s">
        <v>439</v>
      </c>
      <c r="C243" s="128" t="s">
        <v>266</v>
      </c>
      <c r="D243" s="119" t="s">
        <v>218</v>
      </c>
      <c r="E243">
        <v>30126</v>
      </c>
      <c r="F243" s="137"/>
      <c r="G243" s="137"/>
      <c r="H243" s="138"/>
      <c r="I243" s="137"/>
      <c r="J243" s="137"/>
      <c r="K243" s="137"/>
      <c r="L243" s="137"/>
      <c r="M243" s="137"/>
      <c r="N243" s="137"/>
      <c r="O243" s="137"/>
      <c r="P243" s="137"/>
      <c r="Q243" s="125"/>
    </row>
    <row r="244" spans="1:17" ht="13">
      <c r="A244" s="127" t="s">
        <v>631</v>
      </c>
      <c r="B244" s="128" t="s">
        <v>439</v>
      </c>
      <c r="C244" s="128" t="s">
        <v>266</v>
      </c>
      <c r="D244" s="119" t="s">
        <v>219</v>
      </c>
      <c r="E244">
        <v>1561</v>
      </c>
      <c r="F244" s="137"/>
      <c r="G244" s="137"/>
      <c r="H244" s="137"/>
      <c r="I244" s="137"/>
      <c r="J244" s="137"/>
      <c r="K244" s="137"/>
      <c r="L244" s="137"/>
      <c r="M244" s="137"/>
      <c r="N244" s="137"/>
      <c r="O244" s="137"/>
      <c r="P244" s="137"/>
      <c r="Q244" s="125"/>
    </row>
    <row r="245" spans="1:17" ht="13">
      <c r="A245" s="127" t="s">
        <v>631</v>
      </c>
      <c r="B245" s="128" t="s">
        <v>439</v>
      </c>
      <c r="C245" s="128" t="s">
        <v>266</v>
      </c>
      <c r="D245" s="119" t="s">
        <v>220</v>
      </c>
      <c r="E245">
        <v>4.9000000000000004</v>
      </c>
      <c r="F245" s="138"/>
      <c r="G245" s="138"/>
      <c r="H245" s="137"/>
      <c r="I245" s="138"/>
      <c r="J245" s="138"/>
      <c r="K245" s="138"/>
      <c r="L245" s="138"/>
      <c r="M245" s="138"/>
      <c r="N245" s="138"/>
      <c r="O245" s="138"/>
      <c r="P245" s="138"/>
      <c r="Q245" s="126"/>
    </row>
    <row r="246" spans="1:17" ht="13">
      <c r="A246" s="127" t="s">
        <v>631</v>
      </c>
      <c r="B246" s="128" t="s">
        <v>440</v>
      </c>
      <c r="C246" s="128" t="s">
        <v>267</v>
      </c>
      <c r="D246" s="119" t="s">
        <v>217</v>
      </c>
      <c r="E246">
        <v>15284</v>
      </c>
      <c r="F246" s="137"/>
      <c r="G246" s="137"/>
      <c r="H246" s="137"/>
      <c r="I246" s="137"/>
      <c r="J246" s="137"/>
      <c r="K246" s="137"/>
      <c r="L246" s="137"/>
      <c r="M246" s="137"/>
      <c r="N246" s="137"/>
      <c r="O246" s="137"/>
      <c r="P246" s="137"/>
      <c r="Q246" s="125"/>
    </row>
    <row r="247" spans="1:17" ht="13">
      <c r="A247" s="127" t="s">
        <v>631</v>
      </c>
      <c r="B247" s="128" t="s">
        <v>440</v>
      </c>
      <c r="C247" s="128" t="s">
        <v>267</v>
      </c>
      <c r="D247" s="119" t="s">
        <v>218</v>
      </c>
      <c r="E247">
        <v>14679</v>
      </c>
      <c r="F247" s="137"/>
      <c r="G247" s="137"/>
      <c r="H247" s="138"/>
      <c r="I247" s="137"/>
      <c r="J247" s="137"/>
      <c r="K247" s="137"/>
      <c r="L247" s="137"/>
      <c r="M247" s="137"/>
      <c r="N247" s="137"/>
      <c r="O247" s="137"/>
      <c r="P247" s="137"/>
      <c r="Q247" s="125"/>
    </row>
    <row r="248" spans="1:17" ht="13">
      <c r="A248" s="127" t="s">
        <v>631</v>
      </c>
      <c r="B248" s="128" t="s">
        <v>440</v>
      </c>
      <c r="C248" s="128" t="s">
        <v>267</v>
      </c>
      <c r="D248" s="119" t="s">
        <v>219</v>
      </c>
      <c r="E248">
        <v>605</v>
      </c>
      <c r="F248" s="137"/>
      <c r="G248" s="137"/>
      <c r="H248" s="137"/>
      <c r="I248" s="137"/>
      <c r="J248" s="137"/>
      <c r="K248" s="137"/>
      <c r="L248" s="137"/>
      <c r="M248" s="137"/>
      <c r="N248" s="137"/>
      <c r="O248" s="137"/>
      <c r="P248" s="137"/>
      <c r="Q248" s="125"/>
    </row>
    <row r="249" spans="1:17" ht="13">
      <c r="A249" s="127" t="s">
        <v>631</v>
      </c>
      <c r="B249" s="128" t="s">
        <v>440</v>
      </c>
      <c r="C249" s="128" t="s">
        <v>267</v>
      </c>
      <c r="D249" s="119" t="s">
        <v>220</v>
      </c>
      <c r="E249">
        <v>4</v>
      </c>
      <c r="F249" s="138"/>
      <c r="G249" s="138"/>
      <c r="H249" s="137"/>
      <c r="I249" s="138"/>
      <c r="J249" s="138"/>
      <c r="K249" s="138"/>
      <c r="L249" s="138"/>
      <c r="M249" s="138"/>
      <c r="N249" s="138"/>
      <c r="O249" s="138"/>
      <c r="P249" s="138"/>
      <c r="Q249" s="126"/>
    </row>
    <row r="250" spans="1:17" ht="13">
      <c r="A250" s="127" t="s">
        <v>631</v>
      </c>
      <c r="B250" s="128" t="s">
        <v>441</v>
      </c>
      <c r="C250" s="128" t="s">
        <v>268</v>
      </c>
      <c r="D250" s="119" t="s">
        <v>217</v>
      </c>
      <c r="E250">
        <v>967</v>
      </c>
      <c r="F250" s="137"/>
      <c r="G250" s="137"/>
      <c r="H250" s="137"/>
      <c r="I250" s="137"/>
      <c r="J250" s="137"/>
      <c r="K250" s="137"/>
      <c r="L250" s="137"/>
      <c r="M250" s="137"/>
      <c r="N250" s="137"/>
      <c r="O250" s="137"/>
      <c r="P250" s="137"/>
      <c r="Q250" s="125"/>
    </row>
    <row r="251" spans="1:17" ht="13">
      <c r="A251" s="127" t="s">
        <v>631</v>
      </c>
      <c r="B251" s="128" t="s">
        <v>441</v>
      </c>
      <c r="C251" s="128" t="s">
        <v>268</v>
      </c>
      <c r="D251" s="119" t="s">
        <v>218</v>
      </c>
      <c r="E251">
        <v>901</v>
      </c>
      <c r="F251" s="137"/>
      <c r="G251" s="137"/>
      <c r="H251" s="138"/>
      <c r="I251" s="137"/>
      <c r="J251" s="137"/>
      <c r="K251" s="137"/>
      <c r="L251" s="137"/>
      <c r="M251" s="137"/>
      <c r="N251" s="137"/>
      <c r="O251" s="137"/>
      <c r="P251" s="137"/>
      <c r="Q251" s="125"/>
    </row>
    <row r="252" spans="1:17" ht="13">
      <c r="A252" s="127" t="s">
        <v>631</v>
      </c>
      <c r="B252" s="128" t="s">
        <v>441</v>
      </c>
      <c r="C252" s="128" t="s">
        <v>268</v>
      </c>
      <c r="D252" s="119" t="s">
        <v>219</v>
      </c>
      <c r="E252">
        <v>66</v>
      </c>
      <c r="F252" s="137"/>
      <c r="G252" s="137"/>
      <c r="H252" s="137"/>
      <c r="I252" s="137"/>
      <c r="J252" s="137"/>
      <c r="K252" s="137"/>
      <c r="L252" s="137"/>
      <c r="M252" s="137"/>
      <c r="N252" s="137"/>
      <c r="O252" s="137"/>
      <c r="P252" s="137"/>
      <c r="Q252" s="125"/>
    </row>
    <row r="253" spans="1:17" ht="13">
      <c r="A253" s="127" t="s">
        <v>631</v>
      </c>
      <c r="B253" s="128" t="s">
        <v>441</v>
      </c>
      <c r="C253" s="128" t="s">
        <v>268</v>
      </c>
      <c r="D253" s="119" t="s">
        <v>220</v>
      </c>
      <c r="E253">
        <v>6.8</v>
      </c>
      <c r="F253" s="138"/>
      <c r="G253" s="138"/>
      <c r="H253" s="137"/>
      <c r="I253" s="138"/>
      <c r="J253" s="138"/>
      <c r="K253" s="138"/>
      <c r="L253" s="138"/>
      <c r="M253" s="138"/>
      <c r="N253" s="138"/>
      <c r="O253" s="138"/>
      <c r="P253" s="138"/>
      <c r="Q253" s="126"/>
    </row>
    <row r="254" spans="1:17" ht="13">
      <c r="A254" s="127" t="s">
        <v>631</v>
      </c>
      <c r="B254" s="128" t="s">
        <v>442</v>
      </c>
      <c r="C254" s="128" t="s">
        <v>269</v>
      </c>
      <c r="D254" s="119" t="s">
        <v>217</v>
      </c>
      <c r="E254">
        <v>19082</v>
      </c>
      <c r="F254" s="137"/>
      <c r="G254" s="137"/>
      <c r="H254" s="137"/>
      <c r="I254" s="137"/>
      <c r="J254" s="137"/>
      <c r="K254" s="137"/>
      <c r="L254" s="137"/>
      <c r="M254" s="137"/>
      <c r="N254" s="137"/>
      <c r="O254" s="137"/>
      <c r="P254" s="137"/>
      <c r="Q254" s="125"/>
    </row>
    <row r="255" spans="1:17" ht="13">
      <c r="A255" s="127" t="s">
        <v>631</v>
      </c>
      <c r="B255" s="128" t="s">
        <v>442</v>
      </c>
      <c r="C255" s="128" t="s">
        <v>269</v>
      </c>
      <c r="D255" s="119" t="s">
        <v>218</v>
      </c>
      <c r="E255">
        <v>18330</v>
      </c>
      <c r="F255" s="137"/>
      <c r="G255" s="137"/>
      <c r="H255" s="138"/>
      <c r="I255" s="137"/>
      <c r="J255" s="137"/>
      <c r="K255" s="137"/>
      <c r="L255" s="137"/>
      <c r="M255" s="137"/>
      <c r="N255" s="137"/>
      <c r="O255" s="137"/>
      <c r="P255" s="137"/>
      <c r="Q255" s="125"/>
    </row>
    <row r="256" spans="1:17" ht="13">
      <c r="A256" s="127" t="s">
        <v>631</v>
      </c>
      <c r="B256" s="128" t="s">
        <v>442</v>
      </c>
      <c r="C256" s="128" t="s">
        <v>269</v>
      </c>
      <c r="D256" s="119" t="s">
        <v>219</v>
      </c>
      <c r="E256">
        <v>752</v>
      </c>
      <c r="F256" s="137"/>
      <c r="G256" s="137"/>
      <c r="H256" s="137"/>
      <c r="I256" s="137"/>
      <c r="J256" s="137"/>
      <c r="K256" s="137"/>
      <c r="L256" s="137"/>
      <c r="M256" s="137"/>
      <c r="N256" s="137"/>
      <c r="O256" s="137"/>
      <c r="P256" s="137"/>
      <c r="Q256" s="125"/>
    </row>
    <row r="257" spans="1:17" ht="13">
      <c r="A257" s="127" t="s">
        <v>631</v>
      </c>
      <c r="B257" s="128" t="s">
        <v>442</v>
      </c>
      <c r="C257" s="128" t="s">
        <v>269</v>
      </c>
      <c r="D257" s="119" t="s">
        <v>220</v>
      </c>
      <c r="E257">
        <v>3.9</v>
      </c>
      <c r="F257" s="138"/>
      <c r="G257" s="138"/>
      <c r="H257" s="137"/>
      <c r="I257" s="138"/>
      <c r="J257" s="138"/>
      <c r="K257" s="138"/>
      <c r="L257" s="138"/>
      <c r="M257" s="138"/>
      <c r="N257" s="138"/>
      <c r="O257" s="138"/>
      <c r="P257" s="138"/>
      <c r="Q257" s="126"/>
    </row>
    <row r="258" spans="1:17" ht="13">
      <c r="A258" s="127" t="s">
        <v>631</v>
      </c>
      <c r="B258" s="128" t="s">
        <v>443</v>
      </c>
      <c r="C258" s="128" t="s">
        <v>270</v>
      </c>
      <c r="D258" s="119" t="s">
        <v>217</v>
      </c>
      <c r="E258">
        <v>1850</v>
      </c>
      <c r="F258" s="137"/>
      <c r="G258" s="137"/>
      <c r="H258" s="137"/>
      <c r="I258" s="137"/>
      <c r="J258" s="137"/>
      <c r="K258" s="137"/>
      <c r="L258" s="137"/>
      <c r="M258" s="137"/>
      <c r="N258" s="137"/>
      <c r="O258" s="137"/>
      <c r="P258" s="137"/>
      <c r="Q258" s="125"/>
    </row>
    <row r="259" spans="1:17" ht="13">
      <c r="A259" s="127" t="s">
        <v>631</v>
      </c>
      <c r="B259" s="128" t="s">
        <v>443</v>
      </c>
      <c r="C259" s="128" t="s">
        <v>270</v>
      </c>
      <c r="D259" s="119" t="s">
        <v>218</v>
      </c>
      <c r="E259">
        <v>1773</v>
      </c>
      <c r="F259" s="137"/>
      <c r="G259" s="137"/>
      <c r="H259" s="138"/>
      <c r="I259" s="137"/>
      <c r="J259" s="137"/>
      <c r="K259" s="137"/>
      <c r="L259" s="137"/>
      <c r="M259" s="137"/>
      <c r="N259" s="137"/>
      <c r="O259" s="137"/>
      <c r="P259" s="137"/>
      <c r="Q259" s="125"/>
    </row>
    <row r="260" spans="1:17" ht="13">
      <c r="A260" s="127" t="s">
        <v>631</v>
      </c>
      <c r="B260" s="128" t="s">
        <v>443</v>
      </c>
      <c r="C260" s="128" t="s">
        <v>270</v>
      </c>
      <c r="D260" s="119" t="s">
        <v>219</v>
      </c>
      <c r="E260">
        <v>77</v>
      </c>
      <c r="F260" s="137"/>
      <c r="G260" s="137"/>
      <c r="H260" s="137"/>
      <c r="I260" s="137"/>
      <c r="J260" s="137"/>
      <c r="K260" s="137"/>
      <c r="L260" s="137"/>
      <c r="M260" s="137"/>
      <c r="N260" s="137"/>
      <c r="O260" s="137"/>
      <c r="P260" s="137"/>
      <c r="Q260" s="125"/>
    </row>
    <row r="261" spans="1:17" ht="13">
      <c r="A261" s="127" t="s">
        <v>631</v>
      </c>
      <c r="B261" s="128" t="s">
        <v>443</v>
      </c>
      <c r="C261" s="128" t="s">
        <v>270</v>
      </c>
      <c r="D261" s="119" t="s">
        <v>220</v>
      </c>
      <c r="E261">
        <v>4.2</v>
      </c>
      <c r="F261" s="138"/>
      <c r="G261" s="138"/>
      <c r="H261" s="137"/>
      <c r="I261" s="138"/>
      <c r="J261" s="138"/>
      <c r="K261" s="138"/>
      <c r="L261" s="138"/>
      <c r="M261" s="138"/>
      <c r="N261" s="138"/>
      <c r="O261" s="138"/>
      <c r="P261" s="138"/>
      <c r="Q261" s="126"/>
    </row>
    <row r="262" spans="1:17" ht="13">
      <c r="A262" s="127" t="s">
        <v>631</v>
      </c>
      <c r="B262" s="128" t="s">
        <v>444</v>
      </c>
      <c r="C262" s="128" t="s">
        <v>271</v>
      </c>
      <c r="D262" s="119" t="s">
        <v>217</v>
      </c>
      <c r="E262">
        <v>6251</v>
      </c>
      <c r="F262" s="137"/>
      <c r="G262" s="137"/>
      <c r="H262" s="137"/>
      <c r="I262" s="137"/>
      <c r="J262" s="137"/>
      <c r="K262" s="137"/>
      <c r="L262" s="137"/>
      <c r="M262" s="137"/>
      <c r="N262" s="137"/>
      <c r="O262" s="137"/>
      <c r="P262" s="137"/>
      <c r="Q262" s="125"/>
    </row>
    <row r="263" spans="1:17" ht="13">
      <c r="A263" s="127" t="s">
        <v>631</v>
      </c>
      <c r="B263" s="128" t="s">
        <v>444</v>
      </c>
      <c r="C263" s="128" t="s">
        <v>271</v>
      </c>
      <c r="D263" s="119" t="s">
        <v>218</v>
      </c>
      <c r="E263">
        <v>5954</v>
      </c>
      <c r="F263" s="137"/>
      <c r="G263" s="137"/>
      <c r="H263" s="138"/>
      <c r="I263" s="137"/>
      <c r="J263" s="137"/>
      <c r="K263" s="137"/>
      <c r="L263" s="137"/>
      <c r="M263" s="137"/>
      <c r="N263" s="137"/>
      <c r="O263" s="137"/>
      <c r="P263" s="137"/>
      <c r="Q263" s="125"/>
    </row>
    <row r="264" spans="1:17" ht="13">
      <c r="A264" s="127" t="s">
        <v>631</v>
      </c>
      <c r="B264" s="128" t="s">
        <v>444</v>
      </c>
      <c r="C264" s="128" t="s">
        <v>271</v>
      </c>
      <c r="D264" s="119" t="s">
        <v>219</v>
      </c>
      <c r="E264">
        <v>297</v>
      </c>
      <c r="F264" s="137"/>
      <c r="G264" s="137"/>
      <c r="H264" s="137"/>
      <c r="I264" s="137"/>
      <c r="J264" s="137"/>
      <c r="K264" s="137"/>
      <c r="L264" s="137"/>
      <c r="M264" s="137"/>
      <c r="N264" s="137"/>
      <c r="O264" s="137"/>
      <c r="P264" s="137"/>
      <c r="Q264" s="125"/>
    </row>
    <row r="265" spans="1:17" ht="13">
      <c r="A265" s="127" t="s">
        <v>631</v>
      </c>
      <c r="B265" s="128" t="s">
        <v>444</v>
      </c>
      <c r="C265" s="128" t="s">
        <v>271</v>
      </c>
      <c r="D265" s="119" t="s">
        <v>220</v>
      </c>
      <c r="E265">
        <v>4.8</v>
      </c>
      <c r="F265" s="138"/>
      <c r="G265" s="138"/>
      <c r="H265" s="137"/>
      <c r="I265" s="138"/>
      <c r="J265" s="138"/>
      <c r="K265" s="138"/>
      <c r="L265" s="138"/>
      <c r="M265" s="138"/>
      <c r="N265" s="138"/>
      <c r="O265" s="138"/>
      <c r="P265" s="138"/>
      <c r="Q265" s="126"/>
    </row>
    <row r="266" spans="1:17" ht="13">
      <c r="A266" s="127" t="s">
        <v>631</v>
      </c>
      <c r="B266" s="128" t="s">
        <v>445</v>
      </c>
      <c r="C266" s="128" t="s">
        <v>272</v>
      </c>
      <c r="D266" s="119" t="s">
        <v>217</v>
      </c>
      <c r="E266">
        <v>30483</v>
      </c>
      <c r="F266" s="137"/>
      <c r="G266" s="137"/>
      <c r="H266" s="137"/>
      <c r="I266" s="137"/>
      <c r="J266" s="137"/>
      <c r="K266" s="137"/>
      <c r="L266" s="137"/>
      <c r="M266" s="137"/>
      <c r="N266" s="137"/>
      <c r="O266" s="137"/>
      <c r="P266" s="137"/>
      <c r="Q266" s="125"/>
    </row>
    <row r="267" spans="1:17" ht="13">
      <c r="A267" s="127" t="s">
        <v>631</v>
      </c>
      <c r="B267" s="128" t="s">
        <v>445</v>
      </c>
      <c r="C267" s="128" t="s">
        <v>272</v>
      </c>
      <c r="D267" s="119" t="s">
        <v>218</v>
      </c>
      <c r="E267">
        <v>29236</v>
      </c>
      <c r="F267" s="137"/>
      <c r="G267" s="137"/>
      <c r="H267" s="138"/>
      <c r="I267" s="137"/>
      <c r="J267" s="137"/>
      <c r="K267" s="137"/>
      <c r="L267" s="137"/>
      <c r="M267" s="137"/>
      <c r="N267" s="137"/>
      <c r="O267" s="137"/>
      <c r="P267" s="137"/>
      <c r="Q267" s="125"/>
    </row>
    <row r="268" spans="1:17" ht="13">
      <c r="A268" s="127" t="s">
        <v>631</v>
      </c>
      <c r="B268" s="128" t="s">
        <v>445</v>
      </c>
      <c r="C268" s="128" t="s">
        <v>272</v>
      </c>
      <c r="D268" s="119" t="s">
        <v>219</v>
      </c>
      <c r="E268">
        <v>1247</v>
      </c>
      <c r="F268" s="137"/>
      <c r="G268" s="137"/>
      <c r="H268" s="137"/>
      <c r="I268" s="137"/>
      <c r="J268" s="137"/>
      <c r="K268" s="137"/>
      <c r="L268" s="137"/>
      <c r="M268" s="137"/>
      <c r="N268" s="137"/>
      <c r="O268" s="137"/>
      <c r="P268" s="137"/>
      <c r="Q268" s="125"/>
    </row>
    <row r="269" spans="1:17" ht="13">
      <c r="A269" s="127" t="s">
        <v>631</v>
      </c>
      <c r="B269" s="128" t="s">
        <v>445</v>
      </c>
      <c r="C269" s="128" t="s">
        <v>272</v>
      </c>
      <c r="D269" s="119" t="s">
        <v>220</v>
      </c>
      <c r="E269">
        <v>4.0999999999999996</v>
      </c>
      <c r="F269" s="138"/>
      <c r="G269" s="138"/>
      <c r="H269" s="137"/>
      <c r="I269" s="138"/>
      <c r="J269" s="138"/>
      <c r="K269" s="138"/>
      <c r="L269" s="138"/>
      <c r="M269" s="138"/>
      <c r="N269" s="138"/>
      <c r="O269" s="138"/>
      <c r="P269" s="138"/>
      <c r="Q269" s="126"/>
    </row>
    <row r="270" spans="1:17" ht="13">
      <c r="A270" s="127" t="s">
        <v>631</v>
      </c>
      <c r="B270" s="128" t="s">
        <v>446</v>
      </c>
      <c r="C270" s="128" t="s">
        <v>273</v>
      </c>
      <c r="D270" s="119" t="s">
        <v>217</v>
      </c>
      <c r="E270">
        <v>6489</v>
      </c>
      <c r="F270" s="137"/>
      <c r="G270" s="137"/>
      <c r="H270" s="137"/>
      <c r="I270" s="137"/>
      <c r="J270" s="137"/>
      <c r="K270" s="137"/>
      <c r="L270" s="137"/>
      <c r="M270" s="137"/>
      <c r="N270" s="137"/>
      <c r="O270" s="137"/>
      <c r="P270" s="137"/>
      <c r="Q270" s="125"/>
    </row>
    <row r="271" spans="1:17" ht="13">
      <c r="A271" s="127" t="s">
        <v>631</v>
      </c>
      <c r="B271" s="128" t="s">
        <v>446</v>
      </c>
      <c r="C271" s="128" t="s">
        <v>273</v>
      </c>
      <c r="D271" s="119" t="s">
        <v>218</v>
      </c>
      <c r="E271">
        <v>6117</v>
      </c>
      <c r="F271" s="137"/>
      <c r="G271" s="137"/>
      <c r="H271" s="138"/>
      <c r="I271" s="137"/>
      <c r="J271" s="137"/>
      <c r="K271" s="137"/>
      <c r="L271" s="137"/>
      <c r="M271" s="137"/>
      <c r="N271" s="137"/>
      <c r="O271" s="137"/>
      <c r="P271" s="137"/>
      <c r="Q271" s="125"/>
    </row>
    <row r="272" spans="1:17" ht="13">
      <c r="A272" s="127" t="s">
        <v>631</v>
      </c>
      <c r="B272" s="128" t="s">
        <v>446</v>
      </c>
      <c r="C272" s="128" t="s">
        <v>273</v>
      </c>
      <c r="D272" s="119" t="s">
        <v>219</v>
      </c>
      <c r="E272">
        <v>372</v>
      </c>
      <c r="F272" s="137"/>
      <c r="G272" s="137"/>
      <c r="H272" s="137"/>
      <c r="I272" s="137"/>
      <c r="J272" s="137"/>
      <c r="K272" s="137"/>
      <c r="L272" s="137"/>
      <c r="M272" s="137"/>
      <c r="N272" s="137"/>
      <c r="O272" s="137"/>
      <c r="P272" s="137"/>
      <c r="Q272" s="125"/>
    </row>
    <row r="273" spans="1:17" ht="13">
      <c r="A273" s="127" t="s">
        <v>631</v>
      </c>
      <c r="B273" s="128" t="s">
        <v>446</v>
      </c>
      <c r="C273" s="128" t="s">
        <v>273</v>
      </c>
      <c r="D273" s="119" t="s">
        <v>220</v>
      </c>
      <c r="E273">
        <v>5.7</v>
      </c>
      <c r="F273" s="138"/>
      <c r="G273" s="138"/>
      <c r="H273" s="137"/>
      <c r="I273" s="138"/>
      <c r="J273" s="138"/>
      <c r="K273" s="138"/>
      <c r="L273" s="138"/>
      <c r="M273" s="138"/>
      <c r="N273" s="138"/>
      <c r="O273" s="138"/>
      <c r="P273" s="138"/>
      <c r="Q273" s="126"/>
    </row>
    <row r="274" spans="1:17" ht="13">
      <c r="A274" s="127" t="s">
        <v>631</v>
      </c>
      <c r="B274" s="128" t="s">
        <v>447</v>
      </c>
      <c r="C274" s="128" t="s">
        <v>274</v>
      </c>
      <c r="D274" s="119" t="s">
        <v>217</v>
      </c>
      <c r="E274">
        <v>17767</v>
      </c>
      <c r="F274" s="137"/>
      <c r="G274" s="137"/>
      <c r="H274" s="137"/>
      <c r="I274" s="137"/>
      <c r="J274" s="137"/>
      <c r="K274" s="137"/>
      <c r="L274" s="137"/>
      <c r="M274" s="137"/>
      <c r="N274" s="137"/>
      <c r="O274" s="137"/>
      <c r="P274" s="137"/>
      <c r="Q274" s="125"/>
    </row>
    <row r="275" spans="1:17" ht="13">
      <c r="A275" s="127" t="s">
        <v>631</v>
      </c>
      <c r="B275" s="128" t="s">
        <v>447</v>
      </c>
      <c r="C275" s="128" t="s">
        <v>274</v>
      </c>
      <c r="D275" s="119" t="s">
        <v>218</v>
      </c>
      <c r="E275">
        <v>16984</v>
      </c>
      <c r="F275" s="137"/>
      <c r="G275" s="137"/>
      <c r="H275" s="138"/>
      <c r="I275" s="137"/>
      <c r="J275" s="137"/>
      <c r="K275" s="137"/>
      <c r="L275" s="137"/>
      <c r="M275" s="137"/>
      <c r="N275" s="137"/>
      <c r="O275" s="137"/>
      <c r="P275" s="137"/>
      <c r="Q275" s="125"/>
    </row>
    <row r="276" spans="1:17" ht="13">
      <c r="A276" s="127" t="s">
        <v>631</v>
      </c>
      <c r="B276" s="128" t="s">
        <v>447</v>
      </c>
      <c r="C276" s="128" t="s">
        <v>274</v>
      </c>
      <c r="D276" s="119" t="s">
        <v>219</v>
      </c>
      <c r="E276">
        <v>783</v>
      </c>
      <c r="F276" s="137"/>
      <c r="G276" s="137"/>
      <c r="H276" s="137"/>
      <c r="I276" s="137"/>
      <c r="J276" s="137"/>
      <c r="K276" s="137"/>
      <c r="L276" s="137"/>
      <c r="M276" s="137"/>
      <c r="N276" s="137"/>
      <c r="O276" s="137"/>
      <c r="P276" s="137"/>
      <c r="Q276" s="125"/>
    </row>
    <row r="277" spans="1:17" ht="13">
      <c r="A277" s="127" t="s">
        <v>631</v>
      </c>
      <c r="B277" s="128" t="s">
        <v>447</v>
      </c>
      <c r="C277" s="128" t="s">
        <v>274</v>
      </c>
      <c r="D277" s="119" t="s">
        <v>220</v>
      </c>
      <c r="E277">
        <v>4.4000000000000004</v>
      </c>
      <c r="F277" s="138"/>
      <c r="G277" s="138"/>
      <c r="H277" s="137"/>
      <c r="I277" s="138"/>
      <c r="J277" s="138"/>
      <c r="K277" s="138"/>
      <c r="L277" s="138"/>
      <c r="M277" s="138"/>
      <c r="N277" s="138"/>
      <c r="O277" s="138"/>
      <c r="P277" s="138"/>
      <c r="Q277" s="126"/>
    </row>
    <row r="278" spans="1:17" ht="13">
      <c r="A278" s="127" t="s">
        <v>631</v>
      </c>
      <c r="B278" s="128" t="s">
        <v>448</v>
      </c>
      <c r="C278" s="128" t="s">
        <v>275</v>
      </c>
      <c r="D278" s="119" t="s">
        <v>217</v>
      </c>
      <c r="E278">
        <v>10852</v>
      </c>
      <c r="F278" s="137"/>
      <c r="G278" s="137"/>
      <c r="H278" s="137"/>
      <c r="I278" s="137"/>
      <c r="J278" s="137"/>
      <c r="K278" s="137"/>
      <c r="L278" s="137"/>
      <c r="M278" s="137"/>
      <c r="N278" s="137"/>
      <c r="O278" s="137"/>
      <c r="P278" s="137"/>
      <c r="Q278" s="125"/>
    </row>
    <row r="279" spans="1:17" ht="13">
      <c r="A279" s="127" t="s">
        <v>631</v>
      </c>
      <c r="B279" s="128" t="s">
        <v>448</v>
      </c>
      <c r="C279" s="128" t="s">
        <v>275</v>
      </c>
      <c r="D279" s="119" t="s">
        <v>218</v>
      </c>
      <c r="E279">
        <v>10361</v>
      </c>
      <c r="F279" s="137"/>
      <c r="G279" s="137"/>
      <c r="H279" s="138"/>
      <c r="I279" s="137"/>
      <c r="J279" s="137"/>
      <c r="K279" s="137"/>
      <c r="L279" s="137"/>
      <c r="M279" s="137"/>
      <c r="N279" s="137"/>
      <c r="O279" s="137"/>
      <c r="P279" s="137"/>
      <c r="Q279" s="125"/>
    </row>
    <row r="280" spans="1:17" ht="13">
      <c r="A280" s="127" t="s">
        <v>631</v>
      </c>
      <c r="B280" s="128" t="s">
        <v>448</v>
      </c>
      <c r="C280" s="128" t="s">
        <v>275</v>
      </c>
      <c r="D280" s="119" t="s">
        <v>219</v>
      </c>
      <c r="E280">
        <v>491</v>
      </c>
      <c r="F280" s="137"/>
      <c r="G280" s="137"/>
      <c r="H280" s="137"/>
      <c r="I280" s="137"/>
      <c r="J280" s="137"/>
      <c r="K280" s="137"/>
      <c r="L280" s="137"/>
      <c r="M280" s="137"/>
      <c r="N280" s="137"/>
      <c r="O280" s="137"/>
      <c r="P280" s="137"/>
      <c r="Q280" s="125"/>
    </row>
    <row r="281" spans="1:17" ht="13">
      <c r="A281" s="127" t="s">
        <v>631</v>
      </c>
      <c r="B281" s="128" t="s">
        <v>448</v>
      </c>
      <c r="C281" s="128" t="s">
        <v>275</v>
      </c>
      <c r="D281" s="119" t="s">
        <v>220</v>
      </c>
      <c r="E281">
        <v>4.5</v>
      </c>
      <c r="F281" s="138"/>
      <c r="G281" s="138"/>
      <c r="H281" s="137"/>
      <c r="I281" s="138"/>
      <c r="J281" s="138"/>
      <c r="K281" s="138"/>
      <c r="L281" s="138"/>
      <c r="M281" s="138"/>
      <c r="N281" s="138"/>
      <c r="O281" s="138"/>
      <c r="P281" s="138"/>
      <c r="Q281" s="126"/>
    </row>
    <row r="282" spans="1:17" ht="13">
      <c r="A282" s="127" t="s">
        <v>631</v>
      </c>
      <c r="B282" s="128" t="s">
        <v>449</v>
      </c>
      <c r="C282" s="128" t="s">
        <v>276</v>
      </c>
      <c r="D282" s="119" t="s">
        <v>217</v>
      </c>
      <c r="E282">
        <v>4741</v>
      </c>
      <c r="F282" s="137"/>
      <c r="G282" s="137"/>
      <c r="H282" s="137"/>
      <c r="I282" s="137"/>
      <c r="J282" s="137"/>
      <c r="K282" s="137"/>
      <c r="L282" s="137"/>
      <c r="M282" s="137"/>
      <c r="N282" s="137"/>
      <c r="O282" s="137"/>
      <c r="P282" s="137"/>
      <c r="Q282" s="125"/>
    </row>
    <row r="283" spans="1:17" ht="13">
      <c r="A283" s="127" t="s">
        <v>631</v>
      </c>
      <c r="B283" s="128" t="s">
        <v>449</v>
      </c>
      <c r="C283" s="128" t="s">
        <v>276</v>
      </c>
      <c r="D283" s="119" t="s">
        <v>218</v>
      </c>
      <c r="E283">
        <v>4507</v>
      </c>
      <c r="F283" s="137"/>
      <c r="G283" s="137"/>
      <c r="H283" s="138"/>
      <c r="I283" s="137"/>
      <c r="J283" s="137"/>
      <c r="K283" s="137"/>
      <c r="L283" s="137"/>
      <c r="M283" s="137"/>
      <c r="N283" s="137"/>
      <c r="O283" s="137"/>
      <c r="P283" s="137"/>
      <c r="Q283" s="125"/>
    </row>
    <row r="284" spans="1:17" ht="13">
      <c r="A284" s="127" t="s">
        <v>631</v>
      </c>
      <c r="B284" s="128" t="s">
        <v>449</v>
      </c>
      <c r="C284" s="128" t="s">
        <v>276</v>
      </c>
      <c r="D284" s="119" t="s">
        <v>219</v>
      </c>
      <c r="E284">
        <v>234</v>
      </c>
      <c r="F284" s="137"/>
      <c r="G284" s="137"/>
      <c r="H284" s="137"/>
      <c r="I284" s="137"/>
      <c r="J284" s="137"/>
      <c r="K284" s="137"/>
      <c r="L284" s="137"/>
      <c r="M284" s="137"/>
      <c r="N284" s="137"/>
      <c r="O284" s="137"/>
      <c r="P284" s="137"/>
      <c r="Q284" s="125"/>
    </row>
    <row r="285" spans="1:17" ht="13">
      <c r="A285" s="127" t="s">
        <v>631</v>
      </c>
      <c r="B285" s="128" t="s">
        <v>449</v>
      </c>
      <c r="C285" s="128" t="s">
        <v>276</v>
      </c>
      <c r="D285" s="119" t="s">
        <v>220</v>
      </c>
      <c r="E285">
        <v>4.9000000000000004</v>
      </c>
      <c r="F285" s="138"/>
      <c r="G285" s="138"/>
      <c r="H285" s="137"/>
      <c r="I285" s="138"/>
      <c r="J285" s="138"/>
      <c r="K285" s="138"/>
      <c r="L285" s="138"/>
      <c r="M285" s="138"/>
      <c r="N285" s="138"/>
      <c r="O285" s="138"/>
      <c r="P285" s="138"/>
      <c r="Q285" s="126"/>
    </row>
    <row r="286" spans="1:17" ht="13">
      <c r="A286" s="127" t="s">
        <v>631</v>
      </c>
      <c r="B286" s="128" t="s">
        <v>450</v>
      </c>
      <c r="C286" s="128" t="s">
        <v>277</v>
      </c>
      <c r="D286" s="119" t="s">
        <v>217</v>
      </c>
      <c r="E286">
        <v>33451</v>
      </c>
      <c r="F286" s="137"/>
      <c r="G286" s="137"/>
      <c r="H286" s="137"/>
      <c r="I286" s="137"/>
      <c r="J286" s="137"/>
      <c r="K286" s="137"/>
      <c r="L286" s="137"/>
      <c r="M286" s="137"/>
      <c r="N286" s="137"/>
      <c r="O286" s="137"/>
      <c r="P286" s="137"/>
      <c r="Q286" s="125"/>
    </row>
    <row r="287" spans="1:17" ht="13">
      <c r="A287" s="127" t="s">
        <v>631</v>
      </c>
      <c r="B287" s="128" t="s">
        <v>450</v>
      </c>
      <c r="C287" s="128" t="s">
        <v>277</v>
      </c>
      <c r="D287" s="119" t="s">
        <v>218</v>
      </c>
      <c r="E287">
        <v>31575</v>
      </c>
      <c r="F287" s="137"/>
      <c r="G287" s="137"/>
      <c r="H287" s="138"/>
      <c r="I287" s="137"/>
      <c r="J287" s="137"/>
      <c r="K287" s="137"/>
      <c r="L287" s="137"/>
      <c r="M287" s="137"/>
      <c r="N287" s="137"/>
      <c r="O287" s="137"/>
      <c r="P287" s="137"/>
      <c r="Q287" s="125"/>
    </row>
    <row r="288" spans="1:17" ht="13">
      <c r="A288" s="127" t="s">
        <v>631</v>
      </c>
      <c r="B288" s="128" t="s">
        <v>450</v>
      </c>
      <c r="C288" s="128" t="s">
        <v>277</v>
      </c>
      <c r="D288" s="119" t="s">
        <v>219</v>
      </c>
      <c r="E288">
        <v>1876</v>
      </c>
      <c r="F288" s="137"/>
      <c r="G288" s="137"/>
      <c r="H288" s="137"/>
      <c r="I288" s="137"/>
      <c r="J288" s="137"/>
      <c r="K288" s="137"/>
      <c r="L288" s="137"/>
      <c r="M288" s="137"/>
      <c r="N288" s="137"/>
      <c r="O288" s="137"/>
      <c r="P288" s="137"/>
      <c r="Q288" s="125"/>
    </row>
    <row r="289" spans="1:17" ht="13">
      <c r="A289" s="127" t="s">
        <v>631</v>
      </c>
      <c r="B289" s="128" t="s">
        <v>450</v>
      </c>
      <c r="C289" s="128" t="s">
        <v>277</v>
      </c>
      <c r="D289" s="119" t="s">
        <v>220</v>
      </c>
      <c r="E289">
        <v>5.6</v>
      </c>
      <c r="F289" s="138"/>
      <c r="G289" s="138"/>
      <c r="H289" s="137"/>
      <c r="I289" s="138"/>
      <c r="J289" s="138"/>
      <c r="K289" s="138"/>
      <c r="L289" s="138"/>
      <c r="M289" s="138"/>
      <c r="N289" s="138"/>
      <c r="O289" s="138"/>
      <c r="P289" s="138"/>
      <c r="Q289" s="126"/>
    </row>
    <row r="290" spans="1:17" ht="13">
      <c r="A290" s="127" t="s">
        <v>631</v>
      </c>
      <c r="B290" s="128" t="s">
        <v>451</v>
      </c>
      <c r="C290" s="128" t="s">
        <v>278</v>
      </c>
      <c r="D290" s="119" t="s">
        <v>217</v>
      </c>
      <c r="E290">
        <v>898</v>
      </c>
      <c r="F290" s="137"/>
      <c r="G290" s="137"/>
      <c r="H290" s="137"/>
      <c r="I290" s="137"/>
      <c r="J290" s="137"/>
      <c r="K290" s="137"/>
      <c r="L290" s="137"/>
      <c r="M290" s="137"/>
      <c r="N290" s="137"/>
      <c r="O290" s="137"/>
      <c r="P290" s="137"/>
      <c r="Q290" s="125"/>
    </row>
    <row r="291" spans="1:17" ht="13">
      <c r="A291" s="127" t="s">
        <v>631</v>
      </c>
      <c r="B291" s="128" t="s">
        <v>451</v>
      </c>
      <c r="C291" s="128" t="s">
        <v>278</v>
      </c>
      <c r="D291" s="119" t="s">
        <v>218</v>
      </c>
      <c r="E291">
        <v>851</v>
      </c>
      <c r="F291" s="137"/>
      <c r="G291" s="137"/>
      <c r="H291" s="138"/>
      <c r="I291" s="137"/>
      <c r="J291" s="137"/>
      <c r="K291" s="137"/>
      <c r="L291" s="137"/>
      <c r="M291" s="137"/>
      <c r="N291" s="137"/>
      <c r="O291" s="137"/>
      <c r="P291" s="137"/>
      <c r="Q291" s="125"/>
    </row>
    <row r="292" spans="1:17" ht="13">
      <c r="A292" s="127" t="s">
        <v>631</v>
      </c>
      <c r="B292" s="128" t="s">
        <v>451</v>
      </c>
      <c r="C292" s="128" t="s">
        <v>278</v>
      </c>
      <c r="D292" s="119" t="s">
        <v>219</v>
      </c>
      <c r="E292">
        <v>47</v>
      </c>
      <c r="F292" s="137"/>
      <c r="G292" s="137"/>
      <c r="H292" s="137"/>
      <c r="I292" s="137"/>
      <c r="J292" s="137"/>
      <c r="K292" s="137"/>
      <c r="L292" s="137"/>
      <c r="M292" s="137"/>
      <c r="N292" s="137"/>
      <c r="O292" s="137"/>
      <c r="P292" s="137"/>
      <c r="Q292" s="125"/>
    </row>
    <row r="293" spans="1:17" ht="13">
      <c r="A293" s="127" t="s">
        <v>631</v>
      </c>
      <c r="B293" s="128" t="s">
        <v>451</v>
      </c>
      <c r="C293" s="128" t="s">
        <v>278</v>
      </c>
      <c r="D293" s="119" t="s">
        <v>220</v>
      </c>
      <c r="E293">
        <v>5.2</v>
      </c>
      <c r="F293" s="138"/>
      <c r="G293" s="138"/>
      <c r="H293" s="137"/>
      <c r="I293" s="138"/>
      <c r="J293" s="138"/>
      <c r="K293" s="138"/>
      <c r="L293" s="138"/>
      <c r="M293" s="138"/>
      <c r="N293" s="138"/>
      <c r="O293" s="138"/>
      <c r="P293" s="138"/>
      <c r="Q293" s="126"/>
    </row>
    <row r="294" spans="1:17" ht="13">
      <c r="A294" s="127" t="s">
        <v>631</v>
      </c>
      <c r="B294" s="128" t="s">
        <v>596</v>
      </c>
      <c r="C294" s="128" t="s">
        <v>375</v>
      </c>
      <c r="D294" s="119" t="s">
        <v>217</v>
      </c>
      <c r="E294">
        <v>57248</v>
      </c>
      <c r="F294" s="137"/>
      <c r="G294" s="137"/>
      <c r="H294" s="137"/>
      <c r="I294" s="137"/>
      <c r="J294" s="137"/>
      <c r="K294" s="137"/>
      <c r="L294" s="137"/>
      <c r="M294" s="137"/>
      <c r="N294" s="137"/>
      <c r="O294" s="137"/>
      <c r="P294" s="137"/>
      <c r="Q294" s="125"/>
    </row>
    <row r="295" spans="1:17" ht="13">
      <c r="A295" s="127" t="s">
        <v>631</v>
      </c>
      <c r="B295" s="128" t="s">
        <v>596</v>
      </c>
      <c r="C295" s="128" t="s">
        <v>375</v>
      </c>
      <c r="D295" s="119" t="s">
        <v>218</v>
      </c>
      <c r="E295">
        <v>52653</v>
      </c>
      <c r="F295" s="137"/>
      <c r="G295" s="137"/>
      <c r="H295" s="138"/>
      <c r="I295" s="137"/>
      <c r="J295" s="137"/>
      <c r="K295" s="137"/>
      <c r="L295" s="137"/>
      <c r="M295" s="137"/>
      <c r="N295" s="137"/>
      <c r="O295" s="137"/>
      <c r="P295" s="137"/>
      <c r="Q295" s="125"/>
    </row>
    <row r="296" spans="1:17" ht="13">
      <c r="A296" s="127" t="s">
        <v>631</v>
      </c>
      <c r="B296" s="128" t="s">
        <v>596</v>
      </c>
      <c r="C296" s="128" t="s">
        <v>375</v>
      </c>
      <c r="D296" s="119" t="s">
        <v>219</v>
      </c>
      <c r="E296">
        <v>4595</v>
      </c>
      <c r="F296" s="137"/>
      <c r="G296" s="137"/>
      <c r="H296" s="137"/>
      <c r="I296" s="137"/>
      <c r="J296" s="137"/>
      <c r="K296" s="137"/>
      <c r="L296" s="137"/>
      <c r="M296" s="137"/>
      <c r="N296" s="137"/>
      <c r="O296" s="137"/>
      <c r="P296" s="137"/>
      <c r="Q296" s="125"/>
    </row>
    <row r="297" spans="1:17" ht="13">
      <c r="A297" s="127" t="s">
        <v>631</v>
      </c>
      <c r="B297" s="128" t="s">
        <v>596</v>
      </c>
      <c r="C297" s="128" t="s">
        <v>375</v>
      </c>
      <c r="D297" s="119" t="s">
        <v>220</v>
      </c>
      <c r="E297">
        <v>8</v>
      </c>
      <c r="F297" s="138"/>
      <c r="G297" s="138"/>
      <c r="H297" s="137"/>
      <c r="I297" s="138"/>
      <c r="J297" s="138"/>
      <c r="K297" s="138"/>
      <c r="L297" s="138"/>
      <c r="M297" s="138"/>
      <c r="N297" s="138"/>
      <c r="O297" s="138"/>
      <c r="P297" s="138"/>
      <c r="Q297" s="126"/>
    </row>
    <row r="298" spans="1:17" ht="13">
      <c r="A298" s="127" t="s">
        <v>631</v>
      </c>
      <c r="B298" s="128" t="s">
        <v>452</v>
      </c>
      <c r="C298" s="128" t="s">
        <v>279</v>
      </c>
      <c r="D298" s="119" t="s">
        <v>217</v>
      </c>
      <c r="E298">
        <v>1130</v>
      </c>
      <c r="F298" s="137"/>
      <c r="G298" s="137"/>
      <c r="H298" s="137"/>
      <c r="I298" s="137"/>
      <c r="J298" s="137"/>
      <c r="K298" s="137"/>
      <c r="L298" s="137"/>
      <c r="M298" s="137"/>
      <c r="N298" s="137"/>
      <c r="O298" s="137"/>
      <c r="P298" s="137"/>
      <c r="Q298" s="125"/>
    </row>
    <row r="299" spans="1:17" ht="13">
      <c r="A299" s="127" t="s">
        <v>631</v>
      </c>
      <c r="B299" s="128" t="s">
        <v>452</v>
      </c>
      <c r="C299" s="128" t="s">
        <v>279</v>
      </c>
      <c r="D299" s="119" t="s">
        <v>218</v>
      </c>
      <c r="E299">
        <v>1068</v>
      </c>
      <c r="F299" s="137"/>
      <c r="G299" s="137"/>
      <c r="H299" s="138"/>
      <c r="I299" s="137"/>
      <c r="J299" s="137"/>
      <c r="K299" s="137"/>
      <c r="L299" s="137"/>
      <c r="M299" s="137"/>
      <c r="N299" s="137"/>
      <c r="O299" s="137"/>
      <c r="P299" s="137"/>
      <c r="Q299" s="125"/>
    </row>
    <row r="300" spans="1:17" ht="13">
      <c r="A300" s="127" t="s">
        <v>631</v>
      </c>
      <c r="B300" s="128" t="s">
        <v>452</v>
      </c>
      <c r="C300" s="128" t="s">
        <v>279</v>
      </c>
      <c r="D300" s="119" t="s">
        <v>219</v>
      </c>
      <c r="E300">
        <v>62</v>
      </c>
      <c r="F300" s="137"/>
      <c r="G300" s="137"/>
      <c r="H300" s="137"/>
      <c r="I300" s="137"/>
      <c r="J300" s="137"/>
      <c r="K300" s="137"/>
      <c r="L300" s="137"/>
      <c r="M300" s="137"/>
      <c r="N300" s="137"/>
      <c r="O300" s="137"/>
      <c r="P300" s="137"/>
      <c r="Q300" s="125"/>
    </row>
    <row r="301" spans="1:17" ht="13">
      <c r="A301" s="127" t="s">
        <v>631</v>
      </c>
      <c r="B301" s="128" t="s">
        <v>452</v>
      </c>
      <c r="C301" s="128" t="s">
        <v>279</v>
      </c>
      <c r="D301" s="119" t="s">
        <v>220</v>
      </c>
      <c r="E301">
        <v>5.5</v>
      </c>
      <c r="F301" s="138"/>
      <c r="G301" s="138"/>
      <c r="H301" s="137"/>
      <c r="I301" s="138"/>
      <c r="J301" s="138"/>
      <c r="K301" s="138"/>
      <c r="L301" s="138"/>
      <c r="M301" s="138"/>
      <c r="N301" s="138"/>
      <c r="O301" s="138"/>
      <c r="P301" s="138"/>
      <c r="Q301" s="126"/>
    </row>
    <row r="302" spans="1:17" ht="13">
      <c r="A302" s="127" t="s">
        <v>631</v>
      </c>
      <c r="B302" s="128" t="s">
        <v>453</v>
      </c>
      <c r="C302" s="128" t="s">
        <v>280</v>
      </c>
      <c r="D302" s="119" t="s">
        <v>217</v>
      </c>
      <c r="E302">
        <v>3190</v>
      </c>
      <c r="F302" s="137"/>
      <c r="G302" s="137"/>
      <c r="H302" s="137"/>
      <c r="I302" s="137"/>
      <c r="J302" s="137"/>
      <c r="K302" s="137"/>
      <c r="L302" s="137"/>
      <c r="M302" s="137"/>
      <c r="N302" s="137"/>
      <c r="O302" s="137"/>
      <c r="P302" s="137"/>
      <c r="Q302" s="125"/>
    </row>
    <row r="303" spans="1:17" ht="13">
      <c r="A303" s="127" t="s">
        <v>631</v>
      </c>
      <c r="B303" s="128" t="s">
        <v>453</v>
      </c>
      <c r="C303" s="128" t="s">
        <v>280</v>
      </c>
      <c r="D303" s="119" t="s">
        <v>218</v>
      </c>
      <c r="E303">
        <v>3031</v>
      </c>
      <c r="F303" s="137"/>
      <c r="G303" s="137"/>
      <c r="H303" s="138"/>
      <c r="I303" s="137"/>
      <c r="J303" s="137"/>
      <c r="K303" s="137"/>
      <c r="L303" s="137"/>
      <c r="M303" s="137"/>
      <c r="N303" s="137"/>
      <c r="O303" s="137"/>
      <c r="P303" s="137"/>
      <c r="Q303" s="125"/>
    </row>
    <row r="304" spans="1:17" ht="13">
      <c r="A304" s="127" t="s">
        <v>631</v>
      </c>
      <c r="B304" s="128" t="s">
        <v>453</v>
      </c>
      <c r="C304" s="128" t="s">
        <v>280</v>
      </c>
      <c r="D304" s="119" t="s">
        <v>219</v>
      </c>
      <c r="E304">
        <v>159</v>
      </c>
      <c r="F304" s="137"/>
      <c r="G304" s="137"/>
      <c r="H304" s="137"/>
      <c r="I304" s="137"/>
      <c r="J304" s="137"/>
      <c r="K304" s="137"/>
      <c r="L304" s="137"/>
      <c r="M304" s="137"/>
      <c r="N304" s="137"/>
      <c r="O304" s="137"/>
      <c r="P304" s="137"/>
      <c r="Q304" s="125"/>
    </row>
    <row r="305" spans="1:17" ht="13">
      <c r="A305" s="127" t="s">
        <v>631</v>
      </c>
      <c r="B305" s="128" t="s">
        <v>453</v>
      </c>
      <c r="C305" s="128" t="s">
        <v>280</v>
      </c>
      <c r="D305" s="119" t="s">
        <v>220</v>
      </c>
      <c r="E305">
        <v>5</v>
      </c>
      <c r="F305" s="138"/>
      <c r="G305" s="138"/>
      <c r="H305" s="137"/>
      <c r="I305" s="138"/>
      <c r="J305" s="138"/>
      <c r="K305" s="138"/>
      <c r="L305" s="138"/>
      <c r="M305" s="138"/>
      <c r="N305" s="138"/>
      <c r="O305" s="138"/>
      <c r="P305" s="138"/>
      <c r="Q305" s="126"/>
    </row>
    <row r="306" spans="1:17" ht="13">
      <c r="A306" s="127" t="s">
        <v>631</v>
      </c>
      <c r="B306" s="128" t="s">
        <v>454</v>
      </c>
      <c r="C306" s="128" t="s">
        <v>281</v>
      </c>
      <c r="D306" s="119" t="s">
        <v>217</v>
      </c>
      <c r="E306">
        <v>4872</v>
      </c>
      <c r="F306" s="137"/>
      <c r="G306" s="137"/>
      <c r="H306" s="137"/>
      <c r="I306" s="137"/>
      <c r="J306" s="137"/>
      <c r="K306" s="137"/>
      <c r="L306" s="137"/>
      <c r="M306" s="137"/>
      <c r="N306" s="137"/>
      <c r="O306" s="137"/>
      <c r="P306" s="137"/>
      <c r="Q306" s="125"/>
    </row>
    <row r="307" spans="1:17" ht="13">
      <c r="A307" s="127" t="s">
        <v>631</v>
      </c>
      <c r="B307" s="128" t="s">
        <v>454</v>
      </c>
      <c r="C307" s="128" t="s">
        <v>281</v>
      </c>
      <c r="D307" s="119" t="s">
        <v>218</v>
      </c>
      <c r="E307">
        <v>4632</v>
      </c>
      <c r="F307" s="137"/>
      <c r="G307" s="137"/>
      <c r="H307" s="138"/>
      <c r="I307" s="137"/>
      <c r="J307" s="137"/>
      <c r="K307" s="137"/>
      <c r="L307" s="137"/>
      <c r="M307" s="137"/>
      <c r="N307" s="137"/>
      <c r="O307" s="137"/>
      <c r="P307" s="137"/>
      <c r="Q307" s="125"/>
    </row>
    <row r="308" spans="1:17" ht="13">
      <c r="A308" s="127" t="s">
        <v>631</v>
      </c>
      <c r="B308" s="128" t="s">
        <v>454</v>
      </c>
      <c r="C308" s="128" t="s">
        <v>281</v>
      </c>
      <c r="D308" s="119" t="s">
        <v>219</v>
      </c>
      <c r="E308">
        <v>240</v>
      </c>
      <c r="F308" s="137"/>
      <c r="G308" s="137"/>
      <c r="H308" s="137"/>
      <c r="I308" s="137"/>
      <c r="J308" s="137"/>
      <c r="K308" s="137"/>
      <c r="L308" s="137"/>
      <c r="M308" s="137"/>
      <c r="N308" s="137"/>
      <c r="O308" s="137"/>
      <c r="P308" s="137"/>
      <c r="Q308" s="125"/>
    </row>
    <row r="309" spans="1:17" ht="13">
      <c r="A309" s="127" t="s">
        <v>631</v>
      </c>
      <c r="B309" s="128" t="s">
        <v>454</v>
      </c>
      <c r="C309" s="128" t="s">
        <v>281</v>
      </c>
      <c r="D309" s="119" t="s">
        <v>220</v>
      </c>
      <c r="E309">
        <v>4.9000000000000004</v>
      </c>
      <c r="F309" s="138"/>
      <c r="G309" s="138"/>
      <c r="H309" s="137"/>
      <c r="I309" s="138"/>
      <c r="J309" s="138"/>
      <c r="K309" s="138"/>
      <c r="L309" s="138"/>
      <c r="M309" s="138"/>
      <c r="N309" s="138"/>
      <c r="O309" s="138"/>
      <c r="P309" s="138"/>
      <c r="Q309" s="126"/>
    </row>
    <row r="310" spans="1:17" ht="13">
      <c r="A310" s="127" t="s">
        <v>631</v>
      </c>
      <c r="B310" s="128" t="s">
        <v>455</v>
      </c>
      <c r="C310" s="128" t="s">
        <v>282</v>
      </c>
      <c r="D310" s="119" t="s">
        <v>217</v>
      </c>
      <c r="E310">
        <v>1387</v>
      </c>
      <c r="F310" s="137"/>
      <c r="G310" s="137"/>
      <c r="H310" s="137"/>
      <c r="I310" s="137"/>
      <c r="J310" s="137"/>
      <c r="K310" s="137"/>
      <c r="L310" s="137"/>
      <c r="M310" s="137"/>
      <c r="N310" s="137"/>
      <c r="O310" s="137"/>
      <c r="P310" s="137"/>
      <c r="Q310" s="125"/>
    </row>
    <row r="311" spans="1:17" ht="13">
      <c r="A311" s="127" t="s">
        <v>631</v>
      </c>
      <c r="B311" s="128" t="s">
        <v>455</v>
      </c>
      <c r="C311" s="128" t="s">
        <v>282</v>
      </c>
      <c r="D311" s="119" t="s">
        <v>218</v>
      </c>
      <c r="E311">
        <v>1328</v>
      </c>
      <c r="F311" s="137"/>
      <c r="G311" s="137"/>
      <c r="H311" s="138"/>
      <c r="I311" s="137"/>
      <c r="J311" s="137"/>
      <c r="K311" s="137"/>
      <c r="L311" s="137"/>
      <c r="M311" s="137"/>
      <c r="N311" s="137"/>
      <c r="O311" s="137"/>
      <c r="P311" s="137"/>
      <c r="Q311" s="125"/>
    </row>
    <row r="312" spans="1:17" ht="13">
      <c r="A312" s="127" t="s">
        <v>631</v>
      </c>
      <c r="B312" s="128" t="s">
        <v>455</v>
      </c>
      <c r="C312" s="128" t="s">
        <v>282</v>
      </c>
      <c r="D312" s="119" t="s">
        <v>219</v>
      </c>
      <c r="E312">
        <v>59</v>
      </c>
      <c r="F312" s="137"/>
      <c r="G312" s="137"/>
      <c r="H312" s="137"/>
      <c r="I312" s="137"/>
      <c r="J312" s="137"/>
      <c r="K312" s="137"/>
      <c r="L312" s="137"/>
      <c r="M312" s="137"/>
      <c r="N312" s="137"/>
      <c r="O312" s="137"/>
      <c r="P312" s="137"/>
      <c r="Q312" s="125"/>
    </row>
    <row r="313" spans="1:17" ht="13">
      <c r="A313" s="127" t="s">
        <v>631</v>
      </c>
      <c r="B313" s="128" t="s">
        <v>455</v>
      </c>
      <c r="C313" s="128" t="s">
        <v>282</v>
      </c>
      <c r="D313" s="119" t="s">
        <v>220</v>
      </c>
      <c r="E313">
        <v>4.3</v>
      </c>
      <c r="F313" s="138"/>
      <c r="G313" s="138"/>
      <c r="H313" s="137"/>
      <c r="I313" s="138"/>
      <c r="J313" s="138"/>
      <c r="K313" s="138"/>
      <c r="L313" s="138"/>
      <c r="M313" s="138"/>
      <c r="N313" s="138"/>
      <c r="O313" s="138"/>
      <c r="P313" s="138"/>
      <c r="Q313" s="126"/>
    </row>
    <row r="314" spans="1:17" ht="13">
      <c r="A314" s="127" t="s">
        <v>631</v>
      </c>
      <c r="B314" s="128" t="s">
        <v>456</v>
      </c>
      <c r="C314" s="128" t="s">
        <v>283</v>
      </c>
      <c r="D314" s="119" t="s">
        <v>217</v>
      </c>
      <c r="E314">
        <v>8929</v>
      </c>
      <c r="F314" s="137"/>
      <c r="G314" s="137"/>
      <c r="H314" s="137"/>
      <c r="I314" s="137"/>
      <c r="J314" s="137"/>
      <c r="K314" s="137"/>
      <c r="L314" s="137"/>
      <c r="M314" s="137"/>
      <c r="N314" s="137"/>
      <c r="O314" s="137"/>
      <c r="P314" s="137"/>
      <c r="Q314" s="125"/>
    </row>
    <row r="315" spans="1:17" ht="13">
      <c r="A315" s="127" t="s">
        <v>631</v>
      </c>
      <c r="B315" s="128" t="s">
        <v>456</v>
      </c>
      <c r="C315" s="128" t="s">
        <v>283</v>
      </c>
      <c r="D315" s="119" t="s">
        <v>218</v>
      </c>
      <c r="E315">
        <v>8365</v>
      </c>
      <c r="F315" s="137"/>
      <c r="G315" s="137"/>
      <c r="H315" s="138"/>
      <c r="I315" s="137"/>
      <c r="J315" s="137"/>
      <c r="K315" s="137"/>
      <c r="L315" s="137"/>
      <c r="M315" s="137"/>
      <c r="N315" s="137"/>
      <c r="O315" s="137"/>
      <c r="P315" s="137"/>
      <c r="Q315" s="125"/>
    </row>
    <row r="316" spans="1:17" ht="13">
      <c r="A316" s="127" t="s">
        <v>631</v>
      </c>
      <c r="B316" s="128" t="s">
        <v>456</v>
      </c>
      <c r="C316" s="128" t="s">
        <v>283</v>
      </c>
      <c r="D316" s="119" t="s">
        <v>219</v>
      </c>
      <c r="E316">
        <v>564</v>
      </c>
      <c r="F316" s="137"/>
      <c r="G316" s="137"/>
      <c r="H316" s="137"/>
      <c r="I316" s="137"/>
      <c r="J316" s="137"/>
      <c r="K316" s="137"/>
      <c r="L316" s="137"/>
      <c r="M316" s="137"/>
      <c r="N316" s="137"/>
      <c r="O316" s="137"/>
      <c r="P316" s="137"/>
      <c r="Q316" s="125"/>
    </row>
    <row r="317" spans="1:17" ht="13">
      <c r="A317" s="127" t="s">
        <v>631</v>
      </c>
      <c r="B317" s="128" t="s">
        <v>456</v>
      </c>
      <c r="C317" s="128" t="s">
        <v>283</v>
      </c>
      <c r="D317" s="119" t="s">
        <v>220</v>
      </c>
      <c r="E317">
        <v>6.3</v>
      </c>
      <c r="F317" s="138"/>
      <c r="G317" s="138"/>
      <c r="H317" s="137"/>
      <c r="I317" s="138"/>
      <c r="J317" s="138"/>
      <c r="K317" s="138"/>
      <c r="L317" s="138"/>
      <c r="M317" s="138"/>
      <c r="N317" s="138"/>
      <c r="O317" s="138"/>
      <c r="P317" s="138"/>
      <c r="Q317" s="126"/>
    </row>
    <row r="318" spans="1:17" ht="13">
      <c r="A318" s="127" t="s">
        <v>631</v>
      </c>
      <c r="B318" s="128" t="s">
        <v>457</v>
      </c>
      <c r="C318" s="128" t="s">
        <v>284</v>
      </c>
      <c r="D318" s="119" t="s">
        <v>217</v>
      </c>
      <c r="E318">
        <v>3055</v>
      </c>
      <c r="F318" s="137"/>
      <c r="G318" s="137"/>
      <c r="H318" s="137"/>
      <c r="I318" s="137"/>
      <c r="J318" s="137"/>
      <c r="K318" s="137"/>
      <c r="L318" s="137"/>
      <c r="M318" s="137"/>
      <c r="N318" s="137"/>
      <c r="O318" s="137"/>
      <c r="P318" s="137"/>
      <c r="Q318" s="125"/>
    </row>
    <row r="319" spans="1:17" ht="13">
      <c r="A319" s="127" t="s">
        <v>631</v>
      </c>
      <c r="B319" s="128" t="s">
        <v>457</v>
      </c>
      <c r="C319" s="128" t="s">
        <v>284</v>
      </c>
      <c r="D319" s="119" t="s">
        <v>218</v>
      </c>
      <c r="E319">
        <v>2902</v>
      </c>
      <c r="F319" s="137"/>
      <c r="G319" s="137"/>
      <c r="H319" s="138"/>
      <c r="I319" s="137"/>
      <c r="J319" s="137"/>
      <c r="K319" s="137"/>
      <c r="L319" s="137"/>
      <c r="M319" s="137"/>
      <c r="N319" s="137"/>
      <c r="O319" s="137"/>
      <c r="P319" s="137"/>
      <c r="Q319" s="125"/>
    </row>
    <row r="320" spans="1:17" ht="13">
      <c r="A320" s="127" t="s">
        <v>631</v>
      </c>
      <c r="B320" s="128" t="s">
        <v>457</v>
      </c>
      <c r="C320" s="128" t="s">
        <v>284</v>
      </c>
      <c r="D320" s="119" t="s">
        <v>219</v>
      </c>
      <c r="E320">
        <v>153</v>
      </c>
      <c r="F320" s="137"/>
      <c r="G320" s="137"/>
      <c r="H320" s="137"/>
      <c r="I320" s="137"/>
      <c r="J320" s="137"/>
      <c r="K320" s="137"/>
      <c r="L320" s="137"/>
      <c r="M320" s="137"/>
      <c r="N320" s="137"/>
      <c r="O320" s="137"/>
      <c r="P320" s="137"/>
      <c r="Q320" s="125"/>
    </row>
    <row r="321" spans="1:17" ht="13">
      <c r="A321" s="127" t="s">
        <v>631</v>
      </c>
      <c r="B321" s="128" t="s">
        <v>457</v>
      </c>
      <c r="C321" s="128" t="s">
        <v>284</v>
      </c>
      <c r="D321" s="119" t="s">
        <v>220</v>
      </c>
      <c r="E321">
        <v>5</v>
      </c>
      <c r="F321" s="138"/>
      <c r="G321" s="138"/>
      <c r="H321" s="137"/>
      <c r="I321" s="138"/>
      <c r="J321" s="138"/>
      <c r="K321" s="138"/>
      <c r="L321" s="138"/>
      <c r="M321" s="138"/>
      <c r="N321" s="138"/>
      <c r="O321" s="138"/>
      <c r="P321" s="138"/>
      <c r="Q321" s="126"/>
    </row>
    <row r="322" spans="1:17" ht="13">
      <c r="A322" s="127" t="s">
        <v>631</v>
      </c>
      <c r="B322" s="128" t="s">
        <v>458</v>
      </c>
      <c r="C322" s="128" t="s">
        <v>285</v>
      </c>
      <c r="D322" s="119" t="s">
        <v>217</v>
      </c>
      <c r="E322">
        <v>3883</v>
      </c>
      <c r="F322" s="137"/>
      <c r="G322" s="137"/>
      <c r="H322" s="137"/>
      <c r="I322" s="137"/>
      <c r="J322" s="137"/>
      <c r="K322" s="137"/>
      <c r="L322" s="137"/>
      <c r="M322" s="137"/>
      <c r="N322" s="137"/>
      <c r="O322" s="137"/>
      <c r="P322" s="137"/>
      <c r="Q322" s="125"/>
    </row>
    <row r="323" spans="1:17" ht="13">
      <c r="A323" s="127" t="s">
        <v>631</v>
      </c>
      <c r="B323" s="128" t="s">
        <v>458</v>
      </c>
      <c r="C323" s="128" t="s">
        <v>285</v>
      </c>
      <c r="D323" s="119" t="s">
        <v>218</v>
      </c>
      <c r="E323">
        <v>3668</v>
      </c>
      <c r="F323" s="137"/>
      <c r="G323" s="137"/>
      <c r="H323" s="138"/>
      <c r="I323" s="137"/>
      <c r="J323" s="137"/>
      <c r="K323" s="137"/>
      <c r="L323" s="137"/>
      <c r="M323" s="137"/>
      <c r="N323" s="137"/>
      <c r="O323" s="137"/>
      <c r="P323" s="137"/>
      <c r="Q323" s="125"/>
    </row>
    <row r="324" spans="1:17" ht="13">
      <c r="A324" s="127" t="s">
        <v>631</v>
      </c>
      <c r="B324" s="128" t="s">
        <v>458</v>
      </c>
      <c r="C324" s="128" t="s">
        <v>285</v>
      </c>
      <c r="D324" s="119" t="s">
        <v>219</v>
      </c>
      <c r="E324">
        <v>215</v>
      </c>
      <c r="F324" s="137"/>
      <c r="G324" s="137"/>
      <c r="H324" s="137"/>
      <c r="I324" s="137"/>
      <c r="J324" s="137"/>
      <c r="K324" s="137"/>
      <c r="L324" s="137"/>
      <c r="M324" s="137"/>
      <c r="N324" s="137"/>
      <c r="O324" s="137"/>
      <c r="P324" s="137"/>
      <c r="Q324" s="125"/>
    </row>
    <row r="325" spans="1:17" ht="13">
      <c r="A325" s="127" t="s">
        <v>631</v>
      </c>
      <c r="B325" s="128" t="s">
        <v>458</v>
      </c>
      <c r="C325" s="128" t="s">
        <v>285</v>
      </c>
      <c r="D325" s="119" t="s">
        <v>220</v>
      </c>
      <c r="E325">
        <v>5.5</v>
      </c>
      <c r="F325" s="138"/>
      <c r="G325" s="138"/>
      <c r="H325" s="137"/>
      <c r="I325" s="138"/>
      <c r="J325" s="138"/>
      <c r="K325" s="138"/>
      <c r="L325" s="138"/>
      <c r="M325" s="138"/>
      <c r="N325" s="138"/>
      <c r="O325" s="138"/>
      <c r="P325" s="138"/>
      <c r="Q325" s="126"/>
    </row>
    <row r="326" spans="1:17" ht="13">
      <c r="A326" s="127" t="s">
        <v>631</v>
      </c>
      <c r="B326" s="128" t="s">
        <v>459</v>
      </c>
      <c r="C326" s="128" t="s">
        <v>286</v>
      </c>
      <c r="D326" s="119" t="s">
        <v>217</v>
      </c>
      <c r="E326">
        <v>7810</v>
      </c>
      <c r="F326" s="137"/>
      <c r="G326" s="137"/>
      <c r="H326" s="137"/>
      <c r="I326" s="137"/>
      <c r="J326" s="137"/>
      <c r="K326" s="137"/>
      <c r="L326" s="137"/>
      <c r="M326" s="137"/>
      <c r="N326" s="137"/>
      <c r="O326" s="137"/>
      <c r="P326" s="137"/>
      <c r="Q326" s="125"/>
    </row>
    <row r="327" spans="1:17" ht="13">
      <c r="A327" s="127" t="s">
        <v>631</v>
      </c>
      <c r="B327" s="128" t="s">
        <v>459</v>
      </c>
      <c r="C327" s="128" t="s">
        <v>286</v>
      </c>
      <c r="D327" s="119" t="s">
        <v>218</v>
      </c>
      <c r="E327">
        <v>7456</v>
      </c>
      <c r="F327" s="137"/>
      <c r="G327" s="137"/>
      <c r="H327" s="138"/>
      <c r="I327" s="137"/>
      <c r="J327" s="137"/>
      <c r="K327" s="137"/>
      <c r="L327" s="137"/>
      <c r="M327" s="137"/>
      <c r="N327" s="137"/>
      <c r="O327" s="137"/>
      <c r="P327" s="137"/>
      <c r="Q327" s="125"/>
    </row>
    <row r="328" spans="1:17" ht="13">
      <c r="A328" s="127" t="s">
        <v>631</v>
      </c>
      <c r="B328" s="128" t="s">
        <v>459</v>
      </c>
      <c r="C328" s="128" t="s">
        <v>286</v>
      </c>
      <c r="D328" s="119" t="s">
        <v>219</v>
      </c>
      <c r="E328">
        <v>354</v>
      </c>
      <c r="F328" s="137"/>
      <c r="G328" s="137"/>
      <c r="H328" s="137"/>
      <c r="I328" s="137"/>
      <c r="J328" s="137"/>
      <c r="K328" s="137"/>
      <c r="L328" s="137"/>
      <c r="M328" s="137"/>
      <c r="N328" s="137"/>
      <c r="O328" s="137"/>
      <c r="P328" s="137"/>
      <c r="Q328" s="125"/>
    </row>
    <row r="329" spans="1:17" ht="13">
      <c r="A329" s="127" t="s">
        <v>631</v>
      </c>
      <c r="B329" s="128" t="s">
        <v>459</v>
      </c>
      <c r="C329" s="128" t="s">
        <v>286</v>
      </c>
      <c r="D329" s="119" t="s">
        <v>220</v>
      </c>
      <c r="E329">
        <v>4.5</v>
      </c>
      <c r="F329" s="138"/>
      <c r="G329" s="138"/>
      <c r="H329" s="137"/>
      <c r="I329" s="138"/>
      <c r="J329" s="138"/>
      <c r="K329" s="138"/>
      <c r="L329" s="138"/>
      <c r="M329" s="138"/>
      <c r="N329" s="138"/>
      <c r="O329" s="138"/>
      <c r="P329" s="138"/>
      <c r="Q329" s="126"/>
    </row>
    <row r="330" spans="1:17" ht="13">
      <c r="A330" s="127" t="s">
        <v>631</v>
      </c>
      <c r="B330" s="128" t="s">
        <v>460</v>
      </c>
      <c r="C330" s="128" t="s">
        <v>287</v>
      </c>
      <c r="D330" s="119" t="s">
        <v>217</v>
      </c>
      <c r="E330">
        <v>2069</v>
      </c>
      <c r="F330" s="137"/>
      <c r="G330" s="137"/>
      <c r="H330" s="137"/>
      <c r="I330" s="137"/>
      <c r="J330" s="137"/>
      <c r="K330" s="137"/>
      <c r="L330" s="137"/>
      <c r="M330" s="137"/>
      <c r="N330" s="137"/>
      <c r="O330" s="137"/>
      <c r="P330" s="137"/>
      <c r="Q330" s="125"/>
    </row>
    <row r="331" spans="1:17" ht="13">
      <c r="A331" s="127" t="s">
        <v>631</v>
      </c>
      <c r="B331" s="128" t="s">
        <v>460</v>
      </c>
      <c r="C331" s="128" t="s">
        <v>287</v>
      </c>
      <c r="D331" s="119" t="s">
        <v>218</v>
      </c>
      <c r="E331">
        <v>1957</v>
      </c>
      <c r="F331" s="137"/>
      <c r="G331" s="137"/>
      <c r="H331" s="138"/>
      <c r="I331" s="137"/>
      <c r="J331" s="137"/>
      <c r="K331" s="137"/>
      <c r="L331" s="137"/>
      <c r="M331" s="137"/>
      <c r="N331" s="137"/>
      <c r="O331" s="137"/>
      <c r="P331" s="137"/>
      <c r="Q331" s="125"/>
    </row>
    <row r="332" spans="1:17" ht="13">
      <c r="A332" s="127" t="s">
        <v>631</v>
      </c>
      <c r="B332" s="128" t="s">
        <v>460</v>
      </c>
      <c r="C332" s="128" t="s">
        <v>287</v>
      </c>
      <c r="D332" s="119" t="s">
        <v>219</v>
      </c>
      <c r="E332">
        <v>112</v>
      </c>
      <c r="F332" s="137"/>
      <c r="G332" s="137"/>
      <c r="H332" s="137"/>
      <c r="I332" s="137"/>
      <c r="J332" s="137"/>
      <c r="K332" s="137"/>
      <c r="L332" s="137"/>
      <c r="M332" s="137"/>
      <c r="N332" s="137"/>
      <c r="O332" s="137"/>
      <c r="P332" s="137"/>
      <c r="Q332" s="125"/>
    </row>
    <row r="333" spans="1:17" ht="13">
      <c r="A333" s="127" t="s">
        <v>631</v>
      </c>
      <c r="B333" s="128" t="s">
        <v>460</v>
      </c>
      <c r="C333" s="128" t="s">
        <v>287</v>
      </c>
      <c r="D333" s="119" t="s">
        <v>220</v>
      </c>
      <c r="E333">
        <v>5.4</v>
      </c>
      <c r="F333" s="138"/>
      <c r="G333" s="138"/>
      <c r="H333" s="137"/>
      <c r="I333" s="138"/>
      <c r="J333" s="138"/>
      <c r="K333" s="138"/>
      <c r="L333" s="138"/>
      <c r="M333" s="138"/>
      <c r="N333" s="138"/>
      <c r="O333" s="138"/>
      <c r="P333" s="138"/>
      <c r="Q333" s="126"/>
    </row>
    <row r="334" spans="1:17" ht="13">
      <c r="A334" s="127" t="s">
        <v>631</v>
      </c>
      <c r="B334" s="128" t="s">
        <v>461</v>
      </c>
      <c r="C334" s="128" t="s">
        <v>288</v>
      </c>
      <c r="D334" s="119" t="s">
        <v>217</v>
      </c>
      <c r="E334">
        <v>4371</v>
      </c>
      <c r="F334" s="137"/>
      <c r="G334" s="137"/>
      <c r="H334" s="137"/>
      <c r="I334" s="137"/>
      <c r="J334" s="137"/>
      <c r="K334" s="137"/>
      <c r="L334" s="137"/>
      <c r="M334" s="137"/>
      <c r="N334" s="137"/>
      <c r="O334" s="137"/>
      <c r="P334" s="137"/>
      <c r="Q334" s="125"/>
    </row>
    <row r="335" spans="1:17" ht="13">
      <c r="A335" s="127" t="s">
        <v>631</v>
      </c>
      <c r="B335" s="128" t="s">
        <v>461</v>
      </c>
      <c r="C335" s="128" t="s">
        <v>288</v>
      </c>
      <c r="D335" s="119" t="s">
        <v>218</v>
      </c>
      <c r="E335">
        <v>4163</v>
      </c>
      <c r="F335" s="137"/>
      <c r="G335" s="137"/>
      <c r="H335" s="138"/>
      <c r="I335" s="137"/>
      <c r="J335" s="137"/>
      <c r="K335" s="137"/>
      <c r="L335" s="137"/>
      <c r="M335" s="137"/>
      <c r="N335" s="137"/>
      <c r="O335" s="137"/>
      <c r="P335" s="137"/>
      <c r="Q335" s="125"/>
    </row>
    <row r="336" spans="1:17" ht="13">
      <c r="A336" s="127" t="s">
        <v>631</v>
      </c>
      <c r="B336" s="128" t="s">
        <v>461</v>
      </c>
      <c r="C336" s="128" t="s">
        <v>288</v>
      </c>
      <c r="D336" s="119" t="s">
        <v>219</v>
      </c>
      <c r="E336">
        <v>208</v>
      </c>
      <c r="F336" s="137"/>
      <c r="G336" s="137"/>
      <c r="H336" s="137"/>
      <c r="I336" s="137"/>
      <c r="J336" s="137"/>
      <c r="K336" s="137"/>
      <c r="L336" s="137"/>
      <c r="M336" s="137"/>
      <c r="N336" s="137"/>
      <c r="O336" s="137"/>
      <c r="P336" s="137"/>
      <c r="Q336" s="125"/>
    </row>
    <row r="337" spans="1:17" ht="13">
      <c r="A337" s="127" t="s">
        <v>631</v>
      </c>
      <c r="B337" s="128" t="s">
        <v>461</v>
      </c>
      <c r="C337" s="128" t="s">
        <v>288</v>
      </c>
      <c r="D337" s="119" t="s">
        <v>220</v>
      </c>
      <c r="E337">
        <v>4.8</v>
      </c>
      <c r="F337" s="138"/>
      <c r="G337" s="138"/>
      <c r="H337" s="137"/>
      <c r="I337" s="138"/>
      <c r="J337" s="138"/>
      <c r="K337" s="138"/>
      <c r="L337" s="138"/>
      <c r="M337" s="138"/>
      <c r="N337" s="138"/>
      <c r="O337" s="138"/>
      <c r="P337" s="138"/>
      <c r="Q337" s="126"/>
    </row>
    <row r="338" spans="1:17" ht="13">
      <c r="A338" s="127" t="s">
        <v>631</v>
      </c>
      <c r="B338" s="128" t="s">
        <v>462</v>
      </c>
      <c r="C338" s="128" t="s">
        <v>289</v>
      </c>
      <c r="D338" s="119" t="s">
        <v>217</v>
      </c>
      <c r="E338">
        <v>1263</v>
      </c>
      <c r="F338" s="137"/>
      <c r="G338" s="137"/>
      <c r="H338" s="137"/>
      <c r="I338" s="137"/>
      <c r="J338" s="137"/>
      <c r="K338" s="137"/>
      <c r="L338" s="137"/>
      <c r="M338" s="137"/>
      <c r="N338" s="137"/>
      <c r="O338" s="137"/>
      <c r="P338" s="137"/>
      <c r="Q338" s="125"/>
    </row>
    <row r="339" spans="1:17" ht="13">
      <c r="A339" s="127" t="s">
        <v>631</v>
      </c>
      <c r="B339" s="128" t="s">
        <v>462</v>
      </c>
      <c r="C339" s="128" t="s">
        <v>289</v>
      </c>
      <c r="D339" s="119" t="s">
        <v>218</v>
      </c>
      <c r="E339">
        <v>1210</v>
      </c>
      <c r="F339" s="137"/>
      <c r="G339" s="137"/>
      <c r="H339" s="138"/>
      <c r="I339" s="137"/>
      <c r="J339" s="137"/>
      <c r="K339" s="137"/>
      <c r="L339" s="137"/>
      <c r="M339" s="137"/>
      <c r="N339" s="137"/>
      <c r="O339" s="137"/>
      <c r="P339" s="137"/>
      <c r="Q339" s="125"/>
    </row>
    <row r="340" spans="1:17" ht="13">
      <c r="A340" s="127" t="s">
        <v>631</v>
      </c>
      <c r="B340" s="128" t="s">
        <v>462</v>
      </c>
      <c r="C340" s="128" t="s">
        <v>289</v>
      </c>
      <c r="D340" s="119" t="s">
        <v>219</v>
      </c>
      <c r="E340">
        <v>53</v>
      </c>
      <c r="F340" s="137"/>
      <c r="G340" s="137"/>
      <c r="H340" s="137"/>
      <c r="I340" s="137"/>
      <c r="J340" s="137"/>
      <c r="K340" s="137"/>
      <c r="L340" s="137"/>
      <c r="M340" s="137"/>
      <c r="N340" s="137"/>
      <c r="O340" s="137"/>
      <c r="P340" s="137"/>
      <c r="Q340" s="125"/>
    </row>
    <row r="341" spans="1:17" ht="13">
      <c r="A341" s="127" t="s">
        <v>631</v>
      </c>
      <c r="B341" s="128" t="s">
        <v>462</v>
      </c>
      <c r="C341" s="128" t="s">
        <v>289</v>
      </c>
      <c r="D341" s="119" t="s">
        <v>220</v>
      </c>
      <c r="E341">
        <v>4.2</v>
      </c>
      <c r="F341" s="138"/>
      <c r="G341" s="138"/>
      <c r="H341" s="137"/>
      <c r="I341" s="138"/>
      <c r="J341" s="138"/>
      <c r="K341" s="138"/>
      <c r="L341" s="138"/>
      <c r="M341" s="138"/>
      <c r="N341" s="138"/>
      <c r="O341" s="138"/>
      <c r="P341" s="138"/>
      <c r="Q341" s="126"/>
    </row>
    <row r="342" spans="1:17" ht="13">
      <c r="A342" s="127" t="s">
        <v>631</v>
      </c>
      <c r="B342" s="128" t="s">
        <v>463</v>
      </c>
      <c r="C342" s="128" t="s">
        <v>290</v>
      </c>
      <c r="D342" s="119" t="s">
        <v>217</v>
      </c>
      <c r="E342">
        <v>9088</v>
      </c>
      <c r="F342" s="137"/>
      <c r="G342" s="137"/>
      <c r="H342" s="137"/>
      <c r="I342" s="137"/>
      <c r="J342" s="137"/>
      <c r="K342" s="137"/>
      <c r="L342" s="137"/>
      <c r="M342" s="137"/>
      <c r="N342" s="137"/>
      <c r="O342" s="137"/>
      <c r="P342" s="137"/>
      <c r="Q342" s="125"/>
    </row>
    <row r="343" spans="1:17" ht="13">
      <c r="A343" s="127" t="s">
        <v>631</v>
      </c>
      <c r="B343" s="128" t="s">
        <v>463</v>
      </c>
      <c r="C343" s="128" t="s">
        <v>290</v>
      </c>
      <c r="D343" s="119" t="s">
        <v>218</v>
      </c>
      <c r="E343">
        <v>8701</v>
      </c>
      <c r="F343" s="137"/>
      <c r="G343" s="137"/>
      <c r="H343" s="138"/>
      <c r="I343" s="137"/>
      <c r="J343" s="137"/>
      <c r="K343" s="137"/>
      <c r="L343" s="137"/>
      <c r="M343" s="137"/>
      <c r="N343" s="137"/>
      <c r="O343" s="137"/>
      <c r="P343" s="137"/>
      <c r="Q343" s="125"/>
    </row>
    <row r="344" spans="1:17" ht="13">
      <c r="A344" s="127" t="s">
        <v>631</v>
      </c>
      <c r="B344" s="128" t="s">
        <v>463</v>
      </c>
      <c r="C344" s="128" t="s">
        <v>290</v>
      </c>
      <c r="D344" s="119" t="s">
        <v>219</v>
      </c>
      <c r="E344">
        <v>387</v>
      </c>
      <c r="F344" s="137"/>
      <c r="G344" s="137"/>
      <c r="H344" s="137"/>
      <c r="I344" s="137"/>
      <c r="J344" s="137"/>
      <c r="K344" s="137"/>
      <c r="L344" s="137"/>
      <c r="M344" s="137"/>
      <c r="N344" s="137"/>
      <c r="O344" s="137"/>
      <c r="P344" s="137"/>
      <c r="Q344" s="125"/>
    </row>
    <row r="345" spans="1:17" ht="13">
      <c r="A345" s="127" t="s">
        <v>631</v>
      </c>
      <c r="B345" s="128" t="s">
        <v>463</v>
      </c>
      <c r="C345" s="128" t="s">
        <v>290</v>
      </c>
      <c r="D345" s="119" t="s">
        <v>220</v>
      </c>
      <c r="E345">
        <v>4.3</v>
      </c>
      <c r="F345" s="138"/>
      <c r="G345" s="138"/>
      <c r="H345" s="137"/>
      <c r="I345" s="138"/>
      <c r="J345" s="138"/>
      <c r="K345" s="138"/>
      <c r="L345" s="138"/>
      <c r="M345" s="138"/>
      <c r="N345" s="138"/>
      <c r="O345" s="138"/>
      <c r="P345" s="138"/>
      <c r="Q345" s="126"/>
    </row>
    <row r="346" spans="1:17" ht="13">
      <c r="A346" s="127" t="s">
        <v>631</v>
      </c>
      <c r="B346" s="128" t="s">
        <v>464</v>
      </c>
      <c r="C346" s="128" t="s">
        <v>291</v>
      </c>
      <c r="D346" s="119" t="s">
        <v>217</v>
      </c>
      <c r="E346">
        <v>31954</v>
      </c>
      <c r="F346" s="137"/>
      <c r="G346" s="137"/>
      <c r="H346" s="137"/>
      <c r="I346" s="137"/>
      <c r="J346" s="137"/>
      <c r="K346" s="137"/>
      <c r="L346" s="137"/>
      <c r="M346" s="137"/>
      <c r="N346" s="137"/>
      <c r="O346" s="137"/>
      <c r="P346" s="137"/>
      <c r="Q346" s="125"/>
    </row>
    <row r="347" spans="1:17" ht="13">
      <c r="A347" s="127" t="s">
        <v>631</v>
      </c>
      <c r="B347" s="128" t="s">
        <v>464</v>
      </c>
      <c r="C347" s="128" t="s">
        <v>291</v>
      </c>
      <c r="D347" s="119" t="s">
        <v>218</v>
      </c>
      <c r="E347">
        <v>30245</v>
      </c>
      <c r="F347" s="137"/>
      <c r="G347" s="137"/>
      <c r="H347" s="138"/>
      <c r="I347" s="137"/>
      <c r="J347" s="137"/>
      <c r="K347" s="137"/>
      <c r="L347" s="137"/>
      <c r="M347" s="137"/>
      <c r="N347" s="137"/>
      <c r="O347" s="137"/>
      <c r="P347" s="137"/>
      <c r="Q347" s="125"/>
    </row>
    <row r="348" spans="1:17" ht="13">
      <c r="A348" s="127" t="s">
        <v>631</v>
      </c>
      <c r="B348" s="128" t="s">
        <v>464</v>
      </c>
      <c r="C348" s="128" t="s">
        <v>291</v>
      </c>
      <c r="D348" s="119" t="s">
        <v>219</v>
      </c>
      <c r="E348">
        <v>1709</v>
      </c>
      <c r="F348" s="137"/>
      <c r="G348" s="137"/>
      <c r="H348" s="137"/>
      <c r="I348" s="137"/>
      <c r="J348" s="137"/>
      <c r="K348" s="137"/>
      <c r="L348" s="137"/>
      <c r="M348" s="137"/>
      <c r="N348" s="137"/>
      <c r="O348" s="137"/>
      <c r="P348" s="137"/>
      <c r="Q348" s="125"/>
    </row>
    <row r="349" spans="1:17" ht="13">
      <c r="A349" s="127" t="s">
        <v>631</v>
      </c>
      <c r="B349" s="128" t="s">
        <v>464</v>
      </c>
      <c r="C349" s="128" t="s">
        <v>291</v>
      </c>
      <c r="D349" s="119" t="s">
        <v>220</v>
      </c>
      <c r="E349">
        <v>5.3</v>
      </c>
      <c r="F349" s="138"/>
      <c r="G349" s="138"/>
      <c r="H349" s="137"/>
      <c r="I349" s="138"/>
      <c r="J349" s="138"/>
      <c r="K349" s="138"/>
      <c r="L349" s="138"/>
      <c r="M349" s="138"/>
      <c r="N349" s="138"/>
      <c r="O349" s="138"/>
      <c r="P349" s="138"/>
      <c r="Q349" s="126"/>
    </row>
    <row r="350" spans="1:17" ht="13">
      <c r="A350" s="127" t="s">
        <v>631</v>
      </c>
      <c r="B350" s="128" t="s">
        <v>465</v>
      </c>
      <c r="C350" s="128" t="s">
        <v>292</v>
      </c>
      <c r="D350" s="119" t="s">
        <v>217</v>
      </c>
      <c r="E350">
        <v>12782</v>
      </c>
      <c r="F350" s="137"/>
      <c r="G350" s="137"/>
      <c r="H350" s="137"/>
      <c r="I350" s="137"/>
      <c r="J350" s="137"/>
      <c r="K350" s="137"/>
      <c r="L350" s="137"/>
      <c r="M350" s="137"/>
      <c r="N350" s="137"/>
      <c r="O350" s="137"/>
      <c r="P350" s="137"/>
      <c r="Q350" s="125"/>
    </row>
    <row r="351" spans="1:17" ht="13">
      <c r="A351" s="127" t="s">
        <v>631</v>
      </c>
      <c r="B351" s="128" t="s">
        <v>465</v>
      </c>
      <c r="C351" s="128" t="s">
        <v>292</v>
      </c>
      <c r="D351" s="119" t="s">
        <v>218</v>
      </c>
      <c r="E351">
        <v>12014</v>
      </c>
      <c r="F351" s="137"/>
      <c r="G351" s="137"/>
      <c r="H351" s="138"/>
      <c r="I351" s="137"/>
      <c r="J351" s="137"/>
      <c r="K351" s="137"/>
      <c r="L351" s="137"/>
      <c r="M351" s="137"/>
      <c r="N351" s="137"/>
      <c r="O351" s="137"/>
      <c r="P351" s="137"/>
      <c r="Q351" s="125"/>
    </row>
    <row r="352" spans="1:17" ht="13">
      <c r="A352" s="127" t="s">
        <v>631</v>
      </c>
      <c r="B352" s="128" t="s">
        <v>465</v>
      </c>
      <c r="C352" s="128" t="s">
        <v>292</v>
      </c>
      <c r="D352" s="119" t="s">
        <v>219</v>
      </c>
      <c r="E352">
        <v>768</v>
      </c>
      <c r="F352" s="137"/>
      <c r="G352" s="137"/>
      <c r="H352" s="137"/>
      <c r="I352" s="137"/>
      <c r="J352" s="137"/>
      <c r="K352" s="137"/>
      <c r="L352" s="137"/>
      <c r="M352" s="137"/>
      <c r="N352" s="137"/>
      <c r="O352" s="137"/>
      <c r="P352" s="137"/>
      <c r="Q352" s="125"/>
    </row>
    <row r="353" spans="1:17" ht="13">
      <c r="A353" s="127" t="s">
        <v>631</v>
      </c>
      <c r="B353" s="128" t="s">
        <v>465</v>
      </c>
      <c r="C353" s="128" t="s">
        <v>292</v>
      </c>
      <c r="D353" s="119" t="s">
        <v>220</v>
      </c>
      <c r="E353">
        <v>6</v>
      </c>
      <c r="F353" s="138"/>
      <c r="G353" s="138"/>
      <c r="H353" s="137"/>
      <c r="I353" s="138"/>
      <c r="J353" s="138"/>
      <c r="K353" s="138"/>
      <c r="L353" s="138"/>
      <c r="M353" s="138"/>
      <c r="N353" s="138"/>
      <c r="O353" s="138"/>
      <c r="P353" s="138"/>
      <c r="Q353" s="126"/>
    </row>
    <row r="354" spans="1:17" ht="13">
      <c r="A354" s="127" t="s">
        <v>631</v>
      </c>
      <c r="B354" s="128" t="s">
        <v>466</v>
      </c>
      <c r="C354" s="128" t="s">
        <v>293</v>
      </c>
      <c r="D354" s="119" t="s">
        <v>217</v>
      </c>
      <c r="E354">
        <v>3235</v>
      </c>
      <c r="F354" s="137"/>
      <c r="G354" s="137"/>
      <c r="H354" s="137"/>
      <c r="I354" s="137"/>
      <c r="J354" s="137"/>
      <c r="K354" s="137"/>
      <c r="L354" s="137"/>
      <c r="M354" s="137"/>
      <c r="N354" s="137"/>
      <c r="O354" s="137"/>
      <c r="P354" s="137"/>
      <c r="Q354" s="125"/>
    </row>
    <row r="355" spans="1:17" ht="13">
      <c r="A355" s="127" t="s">
        <v>631</v>
      </c>
      <c r="B355" s="128" t="s">
        <v>466</v>
      </c>
      <c r="C355" s="128" t="s">
        <v>293</v>
      </c>
      <c r="D355" s="119" t="s">
        <v>218</v>
      </c>
      <c r="E355">
        <v>3085</v>
      </c>
      <c r="F355" s="137"/>
      <c r="G355" s="137"/>
      <c r="H355" s="138"/>
      <c r="I355" s="137"/>
      <c r="J355" s="137"/>
      <c r="K355" s="137"/>
      <c r="L355" s="137"/>
      <c r="M355" s="137"/>
      <c r="N355" s="137"/>
      <c r="O355" s="137"/>
      <c r="P355" s="137"/>
      <c r="Q355" s="125"/>
    </row>
    <row r="356" spans="1:17" ht="13">
      <c r="A356" s="127" t="s">
        <v>631</v>
      </c>
      <c r="B356" s="128" t="s">
        <v>466</v>
      </c>
      <c r="C356" s="128" t="s">
        <v>293</v>
      </c>
      <c r="D356" s="119" t="s">
        <v>219</v>
      </c>
      <c r="E356">
        <v>150</v>
      </c>
      <c r="F356" s="137"/>
      <c r="G356" s="137"/>
      <c r="H356" s="137"/>
      <c r="I356" s="137"/>
      <c r="J356" s="137"/>
      <c r="K356" s="137"/>
      <c r="L356" s="137"/>
      <c r="M356" s="137"/>
      <c r="N356" s="137"/>
      <c r="O356" s="137"/>
      <c r="P356" s="137"/>
      <c r="Q356" s="125"/>
    </row>
    <row r="357" spans="1:17" ht="13">
      <c r="A357" s="127" t="s">
        <v>631</v>
      </c>
      <c r="B357" s="128" t="s">
        <v>466</v>
      </c>
      <c r="C357" s="128" t="s">
        <v>293</v>
      </c>
      <c r="D357" s="119" t="s">
        <v>220</v>
      </c>
      <c r="E357">
        <v>4.5999999999999996</v>
      </c>
      <c r="F357" s="138"/>
      <c r="G357" s="138"/>
      <c r="H357" s="137"/>
      <c r="I357" s="138"/>
      <c r="J357" s="138"/>
      <c r="K357" s="138"/>
      <c r="L357" s="138"/>
      <c r="M357" s="138"/>
      <c r="N357" s="138"/>
      <c r="O357" s="138"/>
      <c r="P357" s="138"/>
      <c r="Q357" s="126"/>
    </row>
    <row r="358" spans="1:17" ht="13">
      <c r="A358" s="127" t="s">
        <v>631</v>
      </c>
      <c r="B358" s="128" t="s">
        <v>597</v>
      </c>
      <c r="C358" s="128" t="s">
        <v>376</v>
      </c>
      <c r="D358" s="119" t="s">
        <v>217</v>
      </c>
      <c r="E358">
        <v>30978</v>
      </c>
      <c r="F358" s="137"/>
      <c r="G358" s="137"/>
      <c r="H358" s="137"/>
      <c r="I358" s="137"/>
      <c r="J358" s="137"/>
      <c r="K358" s="137"/>
      <c r="L358" s="137"/>
      <c r="M358" s="137"/>
      <c r="N358" s="137"/>
      <c r="O358" s="137"/>
      <c r="P358" s="137"/>
      <c r="Q358" s="125"/>
    </row>
    <row r="359" spans="1:17" ht="13">
      <c r="A359" s="127" t="s">
        <v>631</v>
      </c>
      <c r="B359" s="128" t="s">
        <v>597</v>
      </c>
      <c r="C359" s="128" t="s">
        <v>376</v>
      </c>
      <c r="D359" s="119" t="s">
        <v>218</v>
      </c>
      <c r="E359">
        <v>28939</v>
      </c>
      <c r="F359" s="137"/>
      <c r="G359" s="137"/>
      <c r="H359" s="138"/>
      <c r="I359" s="137"/>
      <c r="J359" s="137"/>
      <c r="K359" s="137"/>
      <c r="L359" s="137"/>
      <c r="M359" s="137"/>
      <c r="N359" s="137"/>
      <c r="O359" s="137"/>
      <c r="P359" s="137"/>
      <c r="Q359" s="125"/>
    </row>
    <row r="360" spans="1:17" ht="13">
      <c r="A360" s="127" t="s">
        <v>631</v>
      </c>
      <c r="B360" s="128" t="s">
        <v>597</v>
      </c>
      <c r="C360" s="128" t="s">
        <v>376</v>
      </c>
      <c r="D360" s="119" t="s">
        <v>219</v>
      </c>
      <c r="E360">
        <v>2039</v>
      </c>
      <c r="F360" s="137"/>
      <c r="G360" s="137"/>
      <c r="H360" s="137"/>
      <c r="I360" s="137"/>
      <c r="J360" s="137"/>
      <c r="K360" s="137"/>
      <c r="L360" s="137"/>
      <c r="M360" s="137"/>
      <c r="N360" s="137"/>
      <c r="O360" s="137"/>
      <c r="P360" s="137"/>
      <c r="Q360" s="125"/>
    </row>
    <row r="361" spans="1:17" ht="13">
      <c r="A361" s="127" t="s">
        <v>631</v>
      </c>
      <c r="B361" s="128" t="s">
        <v>597</v>
      </c>
      <c r="C361" s="128" t="s">
        <v>376</v>
      </c>
      <c r="D361" s="119" t="s">
        <v>220</v>
      </c>
      <c r="E361">
        <v>6.6</v>
      </c>
      <c r="F361" s="138"/>
      <c r="G361" s="138"/>
      <c r="H361" s="137"/>
      <c r="I361" s="138"/>
      <c r="J361" s="138"/>
      <c r="K361" s="138"/>
      <c r="L361" s="138"/>
      <c r="M361" s="138"/>
      <c r="N361" s="138"/>
      <c r="O361" s="138"/>
      <c r="P361" s="138"/>
      <c r="Q361" s="126"/>
    </row>
    <row r="362" spans="1:17" ht="13">
      <c r="A362" s="127" t="s">
        <v>631</v>
      </c>
      <c r="B362" s="128" t="s">
        <v>467</v>
      </c>
      <c r="C362" s="128" t="s">
        <v>294</v>
      </c>
      <c r="D362" s="119" t="s">
        <v>217</v>
      </c>
      <c r="E362">
        <v>3943</v>
      </c>
      <c r="F362" s="137"/>
      <c r="G362" s="137"/>
      <c r="H362" s="137"/>
      <c r="I362" s="137"/>
      <c r="J362" s="137"/>
      <c r="K362" s="137"/>
      <c r="L362" s="137"/>
      <c r="M362" s="137"/>
      <c r="N362" s="137"/>
      <c r="O362" s="137"/>
      <c r="P362" s="137"/>
      <c r="Q362" s="125"/>
    </row>
    <row r="363" spans="1:17" ht="13">
      <c r="A363" s="127" t="s">
        <v>631</v>
      </c>
      <c r="B363" s="128" t="s">
        <v>467</v>
      </c>
      <c r="C363" s="128" t="s">
        <v>294</v>
      </c>
      <c r="D363" s="119" t="s">
        <v>218</v>
      </c>
      <c r="E363">
        <v>3753</v>
      </c>
      <c r="F363" s="137"/>
      <c r="G363" s="137"/>
      <c r="H363" s="138"/>
      <c r="I363" s="137"/>
      <c r="J363" s="137"/>
      <c r="K363" s="137"/>
      <c r="L363" s="137"/>
      <c r="M363" s="137"/>
      <c r="N363" s="137"/>
      <c r="O363" s="137"/>
      <c r="P363" s="137"/>
      <c r="Q363" s="125"/>
    </row>
    <row r="364" spans="1:17" ht="13">
      <c r="A364" s="127" t="s">
        <v>631</v>
      </c>
      <c r="B364" s="128" t="s">
        <v>467</v>
      </c>
      <c r="C364" s="128" t="s">
        <v>294</v>
      </c>
      <c r="D364" s="119" t="s">
        <v>219</v>
      </c>
      <c r="E364">
        <v>190</v>
      </c>
      <c r="F364" s="137"/>
      <c r="G364" s="137"/>
      <c r="H364" s="137"/>
      <c r="I364" s="137"/>
      <c r="J364" s="137"/>
      <c r="K364" s="137"/>
      <c r="L364" s="137"/>
      <c r="M364" s="137"/>
      <c r="N364" s="137"/>
      <c r="O364" s="137"/>
      <c r="P364" s="137"/>
      <c r="Q364" s="125"/>
    </row>
    <row r="365" spans="1:17" ht="13">
      <c r="A365" s="127" t="s">
        <v>631</v>
      </c>
      <c r="B365" s="128" t="s">
        <v>467</v>
      </c>
      <c r="C365" s="128" t="s">
        <v>294</v>
      </c>
      <c r="D365" s="119" t="s">
        <v>220</v>
      </c>
      <c r="E365">
        <v>4.8</v>
      </c>
      <c r="F365" s="138"/>
      <c r="G365" s="138"/>
      <c r="H365" s="137"/>
      <c r="I365" s="138"/>
      <c r="J365" s="138"/>
      <c r="K365" s="138"/>
      <c r="L365" s="138"/>
      <c r="M365" s="138"/>
      <c r="N365" s="138"/>
      <c r="O365" s="138"/>
      <c r="P365" s="138"/>
      <c r="Q365" s="126"/>
    </row>
    <row r="366" spans="1:17" ht="13">
      <c r="A366" s="127" t="s">
        <v>631</v>
      </c>
      <c r="B366" s="128" t="s">
        <v>468</v>
      </c>
      <c r="C366" s="128" t="s">
        <v>295</v>
      </c>
      <c r="D366" s="119" t="s">
        <v>217</v>
      </c>
      <c r="E366">
        <v>2278</v>
      </c>
      <c r="F366" s="137"/>
      <c r="G366" s="137"/>
      <c r="H366" s="137"/>
      <c r="I366" s="137"/>
      <c r="J366" s="137"/>
      <c r="K366" s="137"/>
      <c r="L366" s="137"/>
      <c r="M366" s="137"/>
      <c r="N366" s="137"/>
      <c r="O366" s="137"/>
      <c r="P366" s="137"/>
      <c r="Q366" s="125"/>
    </row>
    <row r="367" spans="1:17" ht="13">
      <c r="A367" s="127" t="s">
        <v>631</v>
      </c>
      <c r="B367" s="128" t="s">
        <v>468</v>
      </c>
      <c r="C367" s="128" t="s">
        <v>295</v>
      </c>
      <c r="D367" s="119" t="s">
        <v>218</v>
      </c>
      <c r="E367">
        <v>2156</v>
      </c>
      <c r="F367" s="137"/>
      <c r="G367" s="137"/>
      <c r="H367" s="138"/>
      <c r="I367" s="137"/>
      <c r="J367" s="137"/>
      <c r="K367" s="137"/>
      <c r="L367" s="137"/>
      <c r="M367" s="137"/>
      <c r="N367" s="137"/>
      <c r="O367" s="137"/>
      <c r="P367" s="137"/>
      <c r="Q367" s="125"/>
    </row>
    <row r="368" spans="1:17" ht="13">
      <c r="A368" s="127" t="s">
        <v>631</v>
      </c>
      <c r="B368" s="128" t="s">
        <v>468</v>
      </c>
      <c r="C368" s="128" t="s">
        <v>295</v>
      </c>
      <c r="D368" s="119" t="s">
        <v>219</v>
      </c>
      <c r="E368">
        <v>122</v>
      </c>
      <c r="F368" s="137"/>
      <c r="G368" s="137"/>
      <c r="H368" s="137"/>
      <c r="I368" s="137"/>
      <c r="J368" s="137"/>
      <c r="K368" s="137"/>
      <c r="L368" s="137"/>
      <c r="M368" s="137"/>
      <c r="N368" s="137"/>
      <c r="O368" s="137"/>
      <c r="P368" s="137"/>
      <c r="Q368" s="125"/>
    </row>
    <row r="369" spans="1:17" ht="13">
      <c r="A369" s="127" t="s">
        <v>631</v>
      </c>
      <c r="B369" s="128" t="s">
        <v>468</v>
      </c>
      <c r="C369" s="128" t="s">
        <v>295</v>
      </c>
      <c r="D369" s="119" t="s">
        <v>220</v>
      </c>
      <c r="E369">
        <v>5.4</v>
      </c>
      <c r="F369" s="138"/>
      <c r="G369" s="138"/>
      <c r="H369" s="137"/>
      <c r="I369" s="138"/>
      <c r="J369" s="138"/>
      <c r="K369" s="138"/>
      <c r="L369" s="138"/>
      <c r="M369" s="138"/>
      <c r="N369" s="138"/>
      <c r="O369" s="138"/>
      <c r="P369" s="138"/>
      <c r="Q369" s="126"/>
    </row>
    <row r="370" spans="1:17" ht="13">
      <c r="A370" s="127" t="s">
        <v>631</v>
      </c>
      <c r="B370" s="128" t="s">
        <v>598</v>
      </c>
      <c r="C370" s="128" t="s">
        <v>377</v>
      </c>
      <c r="D370" s="119" t="s">
        <v>217</v>
      </c>
      <c r="E370">
        <v>26930</v>
      </c>
      <c r="F370" s="137"/>
      <c r="G370" s="137"/>
      <c r="H370" s="137"/>
      <c r="I370" s="137"/>
      <c r="J370" s="137"/>
      <c r="K370" s="137"/>
      <c r="L370" s="137"/>
      <c r="M370" s="137"/>
      <c r="N370" s="137"/>
      <c r="O370" s="137"/>
      <c r="P370" s="137"/>
      <c r="Q370" s="125"/>
    </row>
    <row r="371" spans="1:17" ht="13">
      <c r="A371" s="127" t="s">
        <v>631</v>
      </c>
      <c r="B371" s="128" t="s">
        <v>598</v>
      </c>
      <c r="C371" s="128" t="s">
        <v>377</v>
      </c>
      <c r="D371" s="119" t="s">
        <v>218</v>
      </c>
      <c r="E371">
        <v>25514</v>
      </c>
      <c r="F371" s="137"/>
      <c r="G371" s="137"/>
      <c r="H371" s="138"/>
      <c r="I371" s="137"/>
      <c r="J371" s="137"/>
      <c r="K371" s="137"/>
      <c r="L371" s="137"/>
      <c r="M371" s="137"/>
      <c r="N371" s="137"/>
      <c r="O371" s="137"/>
      <c r="P371" s="137"/>
      <c r="Q371" s="125"/>
    </row>
    <row r="372" spans="1:17" ht="13">
      <c r="A372" s="127" t="s">
        <v>631</v>
      </c>
      <c r="B372" s="128" t="s">
        <v>598</v>
      </c>
      <c r="C372" s="128" t="s">
        <v>377</v>
      </c>
      <c r="D372" s="119" t="s">
        <v>219</v>
      </c>
      <c r="E372">
        <v>1416</v>
      </c>
      <c r="F372" s="137"/>
      <c r="G372" s="137"/>
      <c r="H372" s="137"/>
      <c r="I372" s="137"/>
      <c r="J372" s="137"/>
      <c r="K372" s="137"/>
      <c r="L372" s="137"/>
      <c r="M372" s="137"/>
      <c r="N372" s="137"/>
      <c r="O372" s="137"/>
      <c r="P372" s="137"/>
      <c r="Q372" s="125"/>
    </row>
    <row r="373" spans="1:17" ht="13">
      <c r="A373" s="127" t="s">
        <v>631</v>
      </c>
      <c r="B373" s="128" t="s">
        <v>598</v>
      </c>
      <c r="C373" s="128" t="s">
        <v>377</v>
      </c>
      <c r="D373" s="119" t="s">
        <v>220</v>
      </c>
      <c r="E373">
        <v>5.3</v>
      </c>
      <c r="F373" s="138"/>
      <c r="G373" s="138"/>
      <c r="H373" s="137"/>
      <c r="I373" s="138"/>
      <c r="J373" s="138"/>
      <c r="K373" s="138"/>
      <c r="L373" s="138"/>
      <c r="M373" s="138"/>
      <c r="N373" s="138"/>
      <c r="O373" s="138"/>
      <c r="P373" s="138"/>
      <c r="Q373" s="126"/>
    </row>
    <row r="374" spans="1:17" ht="13">
      <c r="A374" s="127" t="s">
        <v>631</v>
      </c>
      <c r="B374" s="128" t="s">
        <v>599</v>
      </c>
      <c r="C374" s="128" t="s">
        <v>378</v>
      </c>
      <c r="D374" s="119" t="s">
        <v>217</v>
      </c>
      <c r="E374">
        <v>30794</v>
      </c>
      <c r="F374" s="137"/>
      <c r="G374" s="137"/>
      <c r="H374" s="137"/>
      <c r="I374" s="137"/>
      <c r="J374" s="137"/>
      <c r="K374" s="137"/>
      <c r="L374" s="137"/>
      <c r="M374" s="137"/>
      <c r="N374" s="137"/>
      <c r="O374" s="137"/>
      <c r="P374" s="137"/>
      <c r="Q374" s="125"/>
    </row>
    <row r="375" spans="1:17" ht="13">
      <c r="A375" s="127" t="s">
        <v>631</v>
      </c>
      <c r="B375" s="128" t="s">
        <v>599</v>
      </c>
      <c r="C375" s="128" t="s">
        <v>378</v>
      </c>
      <c r="D375" s="119" t="s">
        <v>218</v>
      </c>
      <c r="E375">
        <v>29415</v>
      </c>
      <c r="F375" s="137"/>
      <c r="G375" s="137"/>
      <c r="H375" s="138"/>
      <c r="I375" s="137"/>
      <c r="J375" s="137"/>
      <c r="K375" s="137"/>
      <c r="L375" s="137"/>
      <c r="M375" s="137"/>
      <c r="N375" s="137"/>
      <c r="O375" s="137"/>
      <c r="P375" s="137"/>
      <c r="Q375" s="125"/>
    </row>
    <row r="376" spans="1:17" ht="13">
      <c r="A376" s="127" t="s">
        <v>631</v>
      </c>
      <c r="B376" s="128" t="s">
        <v>599</v>
      </c>
      <c r="C376" s="128" t="s">
        <v>378</v>
      </c>
      <c r="D376" s="119" t="s">
        <v>219</v>
      </c>
      <c r="E376">
        <v>1379</v>
      </c>
      <c r="F376" s="137"/>
      <c r="G376" s="137"/>
      <c r="H376" s="137"/>
      <c r="I376" s="137"/>
      <c r="J376" s="137"/>
      <c r="K376" s="137"/>
      <c r="L376" s="137"/>
      <c r="M376" s="137"/>
      <c r="N376" s="137"/>
      <c r="O376" s="137"/>
      <c r="P376" s="137"/>
      <c r="Q376" s="125"/>
    </row>
    <row r="377" spans="1:17" ht="13">
      <c r="A377" s="127" t="s">
        <v>631</v>
      </c>
      <c r="B377" s="128" t="s">
        <v>599</v>
      </c>
      <c r="C377" s="128" t="s">
        <v>378</v>
      </c>
      <c r="D377" s="119" t="s">
        <v>220</v>
      </c>
      <c r="E377">
        <v>4.5</v>
      </c>
      <c r="F377" s="138"/>
      <c r="G377" s="138"/>
      <c r="H377" s="137"/>
      <c r="I377" s="138"/>
      <c r="J377" s="138"/>
      <c r="K377" s="138"/>
      <c r="L377" s="138"/>
      <c r="M377" s="138"/>
      <c r="N377" s="138"/>
      <c r="O377" s="138"/>
      <c r="P377" s="138"/>
      <c r="Q377" s="126"/>
    </row>
    <row r="378" spans="1:17" ht="13">
      <c r="A378" s="127" t="s">
        <v>631</v>
      </c>
      <c r="B378" s="128" t="s">
        <v>469</v>
      </c>
      <c r="C378" s="128" t="s">
        <v>296</v>
      </c>
      <c r="D378" s="119" t="s">
        <v>217</v>
      </c>
      <c r="E378">
        <v>10609</v>
      </c>
      <c r="F378" s="137"/>
      <c r="G378" s="137"/>
      <c r="H378" s="137"/>
      <c r="I378" s="137"/>
      <c r="J378" s="137"/>
      <c r="K378" s="137"/>
      <c r="L378" s="137"/>
      <c r="M378" s="137"/>
      <c r="N378" s="137"/>
      <c r="O378" s="137"/>
      <c r="P378" s="137"/>
      <c r="Q378" s="125"/>
    </row>
    <row r="379" spans="1:17" ht="13">
      <c r="A379" s="127" t="s">
        <v>631</v>
      </c>
      <c r="B379" s="128" t="s">
        <v>469</v>
      </c>
      <c r="C379" s="128" t="s">
        <v>296</v>
      </c>
      <c r="D379" s="119" t="s">
        <v>218</v>
      </c>
      <c r="E379">
        <v>10102</v>
      </c>
      <c r="F379" s="137"/>
      <c r="G379" s="137"/>
      <c r="H379" s="138"/>
      <c r="I379" s="137"/>
      <c r="J379" s="137"/>
      <c r="K379" s="137"/>
      <c r="L379" s="137"/>
      <c r="M379" s="137"/>
      <c r="N379" s="137"/>
      <c r="O379" s="137"/>
      <c r="P379" s="137"/>
      <c r="Q379" s="125"/>
    </row>
    <row r="380" spans="1:17" ht="13">
      <c r="A380" s="127" t="s">
        <v>631</v>
      </c>
      <c r="B380" s="128" t="s">
        <v>469</v>
      </c>
      <c r="C380" s="128" t="s">
        <v>296</v>
      </c>
      <c r="D380" s="119" t="s">
        <v>219</v>
      </c>
      <c r="E380">
        <v>507</v>
      </c>
      <c r="F380" s="137"/>
      <c r="G380" s="137"/>
      <c r="H380" s="137"/>
      <c r="I380" s="137"/>
      <c r="J380" s="137"/>
      <c r="K380" s="137"/>
      <c r="L380" s="137"/>
      <c r="M380" s="137"/>
      <c r="N380" s="137"/>
      <c r="O380" s="137"/>
      <c r="P380" s="137"/>
      <c r="Q380" s="125"/>
    </row>
    <row r="381" spans="1:17" ht="13">
      <c r="A381" s="127" t="s">
        <v>631</v>
      </c>
      <c r="B381" s="128" t="s">
        <v>469</v>
      </c>
      <c r="C381" s="128" t="s">
        <v>296</v>
      </c>
      <c r="D381" s="119" t="s">
        <v>220</v>
      </c>
      <c r="E381">
        <v>4.8</v>
      </c>
      <c r="F381" s="138"/>
      <c r="G381" s="138"/>
      <c r="H381" s="137"/>
      <c r="I381" s="138"/>
      <c r="J381" s="138"/>
      <c r="K381" s="138"/>
      <c r="L381" s="138"/>
      <c r="M381" s="138"/>
      <c r="N381" s="138"/>
      <c r="O381" s="138"/>
      <c r="P381" s="138"/>
      <c r="Q381" s="126"/>
    </row>
    <row r="382" spans="1:17" ht="13">
      <c r="A382" s="127" t="s">
        <v>631</v>
      </c>
      <c r="B382" s="128" t="s">
        <v>470</v>
      </c>
      <c r="C382" s="128" t="s">
        <v>297</v>
      </c>
      <c r="D382" s="119" t="s">
        <v>217</v>
      </c>
      <c r="E382">
        <v>9459</v>
      </c>
      <c r="F382" s="137"/>
      <c r="G382" s="137"/>
      <c r="H382" s="137"/>
      <c r="I382" s="137"/>
      <c r="J382" s="137"/>
      <c r="K382" s="137"/>
      <c r="L382" s="137"/>
      <c r="M382" s="137"/>
      <c r="N382" s="137"/>
      <c r="O382" s="137"/>
      <c r="P382" s="137"/>
      <c r="Q382" s="125"/>
    </row>
    <row r="383" spans="1:17" ht="13">
      <c r="A383" s="127" t="s">
        <v>631</v>
      </c>
      <c r="B383" s="128" t="s">
        <v>470</v>
      </c>
      <c r="C383" s="128" t="s">
        <v>297</v>
      </c>
      <c r="D383" s="119" t="s">
        <v>218</v>
      </c>
      <c r="E383">
        <v>9019</v>
      </c>
      <c r="F383" s="137"/>
      <c r="G383" s="137"/>
      <c r="H383" s="138"/>
      <c r="I383" s="137"/>
      <c r="J383" s="137"/>
      <c r="K383" s="137"/>
      <c r="L383" s="137"/>
      <c r="M383" s="137"/>
      <c r="N383" s="137"/>
      <c r="O383" s="137"/>
      <c r="P383" s="137"/>
      <c r="Q383" s="125"/>
    </row>
    <row r="384" spans="1:17" ht="13">
      <c r="A384" s="127" t="s">
        <v>631</v>
      </c>
      <c r="B384" s="128" t="s">
        <v>470</v>
      </c>
      <c r="C384" s="128" t="s">
        <v>297</v>
      </c>
      <c r="D384" s="119" t="s">
        <v>219</v>
      </c>
      <c r="E384">
        <v>440</v>
      </c>
      <c r="F384" s="137"/>
      <c r="G384" s="137"/>
      <c r="H384" s="137"/>
      <c r="I384" s="137"/>
      <c r="J384" s="137"/>
      <c r="K384" s="137"/>
      <c r="L384" s="137"/>
      <c r="M384" s="137"/>
      <c r="N384" s="137"/>
      <c r="O384" s="137"/>
      <c r="P384" s="137"/>
      <c r="Q384" s="125"/>
    </row>
    <row r="385" spans="1:17" ht="13">
      <c r="A385" s="127" t="s">
        <v>631</v>
      </c>
      <c r="B385" s="128" t="s">
        <v>470</v>
      </c>
      <c r="C385" s="128" t="s">
        <v>297</v>
      </c>
      <c r="D385" s="119" t="s">
        <v>220</v>
      </c>
      <c r="E385">
        <v>4.7</v>
      </c>
      <c r="F385" s="138"/>
      <c r="G385" s="138"/>
      <c r="H385" s="137"/>
      <c r="I385" s="138"/>
      <c r="J385" s="138"/>
      <c r="K385" s="138"/>
      <c r="L385" s="138"/>
      <c r="M385" s="138"/>
      <c r="N385" s="138"/>
      <c r="O385" s="138"/>
      <c r="P385" s="138"/>
      <c r="Q385" s="126"/>
    </row>
    <row r="386" spans="1:17" ht="13">
      <c r="A386" s="127" t="s">
        <v>631</v>
      </c>
      <c r="B386" s="128" t="s">
        <v>471</v>
      </c>
      <c r="C386" s="128" t="s">
        <v>298</v>
      </c>
      <c r="D386" s="119" t="s">
        <v>217</v>
      </c>
      <c r="E386">
        <v>1247</v>
      </c>
      <c r="F386" s="137"/>
      <c r="G386" s="137"/>
      <c r="H386" s="137"/>
      <c r="I386" s="137"/>
      <c r="J386" s="137"/>
      <c r="K386" s="137"/>
      <c r="L386" s="137"/>
      <c r="M386" s="137"/>
      <c r="N386" s="137"/>
      <c r="O386" s="137"/>
      <c r="P386" s="137"/>
      <c r="Q386" s="125"/>
    </row>
    <row r="387" spans="1:17" ht="13">
      <c r="A387" s="127" t="s">
        <v>631</v>
      </c>
      <c r="B387" s="128" t="s">
        <v>471</v>
      </c>
      <c r="C387" s="128" t="s">
        <v>298</v>
      </c>
      <c r="D387" s="119" t="s">
        <v>218</v>
      </c>
      <c r="E387">
        <v>1182</v>
      </c>
      <c r="F387" s="137"/>
      <c r="G387" s="137"/>
      <c r="H387" s="138"/>
      <c r="I387" s="137"/>
      <c r="J387" s="137"/>
      <c r="K387" s="137"/>
      <c r="L387" s="137"/>
      <c r="M387" s="137"/>
      <c r="N387" s="137"/>
      <c r="O387" s="137"/>
      <c r="P387" s="137"/>
      <c r="Q387" s="125"/>
    </row>
    <row r="388" spans="1:17" ht="13">
      <c r="A388" s="127" t="s">
        <v>631</v>
      </c>
      <c r="B388" s="128" t="s">
        <v>471</v>
      </c>
      <c r="C388" s="128" t="s">
        <v>298</v>
      </c>
      <c r="D388" s="119" t="s">
        <v>219</v>
      </c>
      <c r="E388">
        <v>65</v>
      </c>
      <c r="F388" s="137"/>
      <c r="G388" s="137"/>
      <c r="H388" s="137"/>
      <c r="I388" s="137"/>
      <c r="J388" s="137"/>
      <c r="K388" s="137"/>
      <c r="L388" s="137"/>
      <c r="M388" s="137"/>
      <c r="N388" s="137"/>
      <c r="O388" s="137"/>
      <c r="P388" s="137"/>
      <c r="Q388" s="125"/>
    </row>
    <row r="389" spans="1:17" ht="13">
      <c r="A389" s="127" t="s">
        <v>631</v>
      </c>
      <c r="B389" s="128" t="s">
        <v>471</v>
      </c>
      <c r="C389" s="128" t="s">
        <v>298</v>
      </c>
      <c r="D389" s="119" t="s">
        <v>220</v>
      </c>
      <c r="E389">
        <v>5.2</v>
      </c>
      <c r="F389" s="138"/>
      <c r="G389" s="138"/>
      <c r="H389" s="137"/>
      <c r="I389" s="138"/>
      <c r="J389" s="138"/>
      <c r="K389" s="138"/>
      <c r="L389" s="138"/>
      <c r="M389" s="138"/>
      <c r="N389" s="138"/>
      <c r="O389" s="138"/>
      <c r="P389" s="138"/>
      <c r="Q389" s="126"/>
    </row>
    <row r="390" spans="1:17" ht="13">
      <c r="A390" s="127" t="s">
        <v>631</v>
      </c>
      <c r="B390" s="128" t="s">
        <v>600</v>
      </c>
      <c r="C390" s="128" t="s">
        <v>379</v>
      </c>
      <c r="D390" s="119" t="s">
        <v>217</v>
      </c>
      <c r="E390">
        <v>18113</v>
      </c>
      <c r="F390" s="137"/>
      <c r="G390" s="137"/>
      <c r="H390" s="137"/>
      <c r="I390" s="137"/>
      <c r="J390" s="137"/>
      <c r="K390" s="137"/>
      <c r="L390" s="137"/>
      <c r="M390" s="137"/>
      <c r="N390" s="137"/>
      <c r="O390" s="137"/>
      <c r="P390" s="137"/>
      <c r="Q390" s="125"/>
    </row>
    <row r="391" spans="1:17" ht="13">
      <c r="A391" s="127" t="s">
        <v>631</v>
      </c>
      <c r="B391" s="128" t="s">
        <v>600</v>
      </c>
      <c r="C391" s="128" t="s">
        <v>379</v>
      </c>
      <c r="D391" s="119" t="s">
        <v>218</v>
      </c>
      <c r="E391">
        <v>16959</v>
      </c>
      <c r="F391" s="137"/>
      <c r="G391" s="137"/>
      <c r="H391" s="138"/>
      <c r="I391" s="137"/>
      <c r="J391" s="137"/>
      <c r="K391" s="137"/>
      <c r="L391" s="137"/>
      <c r="M391" s="137"/>
      <c r="N391" s="137"/>
      <c r="O391" s="137"/>
      <c r="P391" s="137"/>
      <c r="Q391" s="125"/>
    </row>
    <row r="392" spans="1:17" ht="13">
      <c r="A392" s="127" t="s">
        <v>631</v>
      </c>
      <c r="B392" s="128" t="s">
        <v>600</v>
      </c>
      <c r="C392" s="128" t="s">
        <v>379</v>
      </c>
      <c r="D392" s="119" t="s">
        <v>219</v>
      </c>
      <c r="E392">
        <v>1154</v>
      </c>
      <c r="F392" s="137"/>
      <c r="G392" s="137"/>
      <c r="H392" s="137"/>
      <c r="I392" s="137"/>
      <c r="J392" s="137"/>
      <c r="K392" s="137"/>
      <c r="L392" s="137"/>
      <c r="M392" s="137"/>
      <c r="N392" s="137"/>
      <c r="O392" s="137"/>
      <c r="P392" s="137"/>
      <c r="Q392" s="125"/>
    </row>
    <row r="393" spans="1:17" ht="13">
      <c r="A393" s="127" t="s">
        <v>631</v>
      </c>
      <c r="B393" s="128" t="s">
        <v>600</v>
      </c>
      <c r="C393" s="128" t="s">
        <v>379</v>
      </c>
      <c r="D393" s="119" t="s">
        <v>220</v>
      </c>
      <c r="E393">
        <v>6.4</v>
      </c>
      <c r="F393" s="138"/>
      <c r="G393" s="138"/>
      <c r="H393" s="137"/>
      <c r="I393" s="138"/>
      <c r="J393" s="138"/>
      <c r="K393" s="138"/>
      <c r="L393" s="138"/>
      <c r="M393" s="138"/>
      <c r="N393" s="138"/>
      <c r="O393" s="138"/>
      <c r="P393" s="138"/>
      <c r="Q393" s="126"/>
    </row>
    <row r="394" spans="1:17" ht="13">
      <c r="A394" s="127" t="s">
        <v>631</v>
      </c>
      <c r="B394" s="128" t="s">
        <v>601</v>
      </c>
      <c r="C394" s="128" t="s">
        <v>380</v>
      </c>
      <c r="D394" s="119" t="s">
        <v>217</v>
      </c>
      <c r="E394">
        <v>37955</v>
      </c>
      <c r="F394" s="137"/>
      <c r="G394" s="137"/>
      <c r="H394" s="137"/>
      <c r="I394" s="137"/>
      <c r="J394" s="137"/>
      <c r="K394" s="137"/>
      <c r="L394" s="137"/>
      <c r="M394" s="137"/>
      <c r="N394" s="137"/>
      <c r="O394" s="137"/>
      <c r="P394" s="137"/>
      <c r="Q394" s="125"/>
    </row>
    <row r="395" spans="1:17" ht="13">
      <c r="A395" s="127" t="s">
        <v>631</v>
      </c>
      <c r="B395" s="128" t="s">
        <v>601</v>
      </c>
      <c r="C395" s="128" t="s">
        <v>380</v>
      </c>
      <c r="D395" s="119" t="s">
        <v>218</v>
      </c>
      <c r="E395">
        <v>35172</v>
      </c>
      <c r="F395" s="137"/>
      <c r="G395" s="137"/>
      <c r="H395" s="138"/>
      <c r="I395" s="137"/>
      <c r="J395" s="137"/>
      <c r="K395" s="137"/>
      <c r="L395" s="137"/>
      <c r="M395" s="137"/>
      <c r="N395" s="137"/>
      <c r="O395" s="137"/>
      <c r="P395" s="137"/>
      <c r="Q395" s="125"/>
    </row>
    <row r="396" spans="1:17" ht="13">
      <c r="A396" s="127" t="s">
        <v>631</v>
      </c>
      <c r="B396" s="128" t="s">
        <v>601</v>
      </c>
      <c r="C396" s="128" t="s">
        <v>380</v>
      </c>
      <c r="D396" s="119" t="s">
        <v>219</v>
      </c>
      <c r="E396">
        <v>2783</v>
      </c>
      <c r="F396" s="137"/>
      <c r="G396" s="137"/>
      <c r="H396" s="137"/>
      <c r="I396" s="137"/>
      <c r="J396" s="137"/>
      <c r="K396" s="137"/>
      <c r="L396" s="137"/>
      <c r="M396" s="137"/>
      <c r="N396" s="137"/>
      <c r="O396" s="137"/>
      <c r="P396" s="137"/>
      <c r="Q396" s="125"/>
    </row>
    <row r="397" spans="1:17" ht="13">
      <c r="A397" s="127" t="s">
        <v>631</v>
      </c>
      <c r="B397" s="128" t="s">
        <v>601</v>
      </c>
      <c r="C397" s="128" t="s">
        <v>380</v>
      </c>
      <c r="D397" s="119" t="s">
        <v>220</v>
      </c>
      <c r="E397">
        <v>7.3</v>
      </c>
      <c r="F397" s="138"/>
      <c r="G397" s="138"/>
      <c r="H397" s="137"/>
      <c r="I397" s="138"/>
      <c r="J397" s="138"/>
      <c r="K397" s="138"/>
      <c r="L397" s="138"/>
      <c r="M397" s="138"/>
      <c r="N397" s="138"/>
      <c r="O397" s="138"/>
      <c r="P397" s="138"/>
      <c r="Q397" s="126"/>
    </row>
    <row r="398" spans="1:17" ht="13">
      <c r="A398" s="127" t="s">
        <v>631</v>
      </c>
      <c r="B398" s="128" t="s">
        <v>472</v>
      </c>
      <c r="C398" s="128" t="s">
        <v>299</v>
      </c>
      <c r="D398" s="119" t="s">
        <v>217</v>
      </c>
      <c r="E398">
        <v>9157</v>
      </c>
      <c r="F398" s="137"/>
      <c r="G398" s="137"/>
      <c r="H398" s="137"/>
      <c r="I398" s="137"/>
      <c r="J398" s="137"/>
      <c r="K398" s="137"/>
      <c r="L398" s="137"/>
      <c r="M398" s="137"/>
      <c r="N398" s="137"/>
      <c r="O398" s="137"/>
      <c r="P398" s="137"/>
      <c r="Q398" s="125"/>
    </row>
    <row r="399" spans="1:17" ht="13">
      <c r="A399" s="127" t="s">
        <v>631</v>
      </c>
      <c r="B399" s="128" t="s">
        <v>472</v>
      </c>
      <c r="C399" s="128" t="s">
        <v>299</v>
      </c>
      <c r="D399" s="119" t="s">
        <v>218</v>
      </c>
      <c r="E399">
        <v>8779</v>
      </c>
      <c r="F399" s="137"/>
      <c r="G399" s="137"/>
      <c r="H399" s="138"/>
      <c r="I399" s="137"/>
      <c r="J399" s="137"/>
      <c r="K399" s="137"/>
      <c r="L399" s="137"/>
      <c r="M399" s="137"/>
      <c r="N399" s="137"/>
      <c r="O399" s="137"/>
      <c r="P399" s="137"/>
      <c r="Q399" s="125"/>
    </row>
    <row r="400" spans="1:17" ht="13">
      <c r="A400" s="127" t="s">
        <v>631</v>
      </c>
      <c r="B400" s="128" t="s">
        <v>472</v>
      </c>
      <c r="C400" s="128" t="s">
        <v>299</v>
      </c>
      <c r="D400" s="119" t="s">
        <v>219</v>
      </c>
      <c r="E400">
        <v>378</v>
      </c>
      <c r="F400" s="137"/>
      <c r="G400" s="137"/>
      <c r="H400" s="137"/>
      <c r="I400" s="137"/>
      <c r="J400" s="137"/>
      <c r="K400" s="137"/>
      <c r="L400" s="137"/>
      <c r="M400" s="137"/>
      <c r="N400" s="137"/>
      <c r="O400" s="137"/>
      <c r="P400" s="137"/>
      <c r="Q400" s="125"/>
    </row>
    <row r="401" spans="1:17" ht="13">
      <c r="A401" s="127" t="s">
        <v>631</v>
      </c>
      <c r="B401" s="128" t="s">
        <v>472</v>
      </c>
      <c r="C401" s="128" t="s">
        <v>299</v>
      </c>
      <c r="D401" s="119" t="s">
        <v>220</v>
      </c>
      <c r="E401">
        <v>4.0999999999999996</v>
      </c>
      <c r="F401" s="138"/>
      <c r="G401" s="138"/>
      <c r="H401" s="137"/>
      <c r="I401" s="138"/>
      <c r="J401" s="138"/>
      <c r="K401" s="138"/>
      <c r="L401" s="138"/>
      <c r="M401" s="138"/>
      <c r="N401" s="138"/>
      <c r="O401" s="138"/>
      <c r="P401" s="138"/>
      <c r="Q401" s="126"/>
    </row>
    <row r="402" spans="1:17" ht="13">
      <c r="A402" s="127" t="s">
        <v>631</v>
      </c>
      <c r="B402" s="128" t="s">
        <v>473</v>
      </c>
      <c r="C402" s="128" t="s">
        <v>300</v>
      </c>
      <c r="D402" s="119" t="s">
        <v>217</v>
      </c>
      <c r="E402">
        <v>6794</v>
      </c>
      <c r="F402" s="137"/>
      <c r="G402" s="137"/>
      <c r="H402" s="137"/>
      <c r="I402" s="137"/>
      <c r="J402" s="137"/>
      <c r="K402" s="137"/>
      <c r="L402" s="137"/>
      <c r="M402" s="137"/>
      <c r="N402" s="137"/>
      <c r="O402" s="137"/>
      <c r="P402" s="137"/>
      <c r="Q402" s="125"/>
    </row>
    <row r="403" spans="1:17" ht="13">
      <c r="A403" s="127" t="s">
        <v>631</v>
      </c>
      <c r="B403" s="128" t="s">
        <v>473</v>
      </c>
      <c r="C403" s="128" t="s">
        <v>300</v>
      </c>
      <c r="D403" s="119" t="s">
        <v>218</v>
      </c>
      <c r="E403">
        <v>6447</v>
      </c>
      <c r="F403" s="137"/>
      <c r="G403" s="137"/>
      <c r="H403" s="138"/>
      <c r="I403" s="137"/>
      <c r="J403" s="137"/>
      <c r="K403" s="137"/>
      <c r="L403" s="137"/>
      <c r="M403" s="137"/>
      <c r="N403" s="137"/>
      <c r="O403" s="137"/>
      <c r="P403" s="137"/>
      <c r="Q403" s="125"/>
    </row>
    <row r="404" spans="1:17" ht="13">
      <c r="A404" s="127" t="s">
        <v>631</v>
      </c>
      <c r="B404" s="128" t="s">
        <v>473</v>
      </c>
      <c r="C404" s="128" t="s">
        <v>300</v>
      </c>
      <c r="D404" s="119" t="s">
        <v>219</v>
      </c>
      <c r="E404">
        <v>347</v>
      </c>
      <c r="F404" s="137"/>
      <c r="G404" s="137"/>
      <c r="H404" s="137"/>
      <c r="I404" s="137"/>
      <c r="J404" s="137"/>
      <c r="K404" s="137"/>
      <c r="L404" s="137"/>
      <c r="M404" s="137"/>
      <c r="N404" s="137"/>
      <c r="O404" s="137"/>
      <c r="P404" s="137"/>
      <c r="Q404" s="125"/>
    </row>
    <row r="405" spans="1:17" ht="13">
      <c r="A405" s="127" t="s">
        <v>631</v>
      </c>
      <c r="B405" s="128" t="s">
        <v>473</v>
      </c>
      <c r="C405" s="128" t="s">
        <v>300</v>
      </c>
      <c r="D405" s="119" t="s">
        <v>220</v>
      </c>
      <c r="E405">
        <v>5.0999999999999996</v>
      </c>
      <c r="F405" s="138"/>
      <c r="G405" s="138"/>
      <c r="H405" s="137"/>
      <c r="I405" s="138"/>
      <c r="J405" s="138"/>
      <c r="K405" s="138"/>
      <c r="L405" s="138"/>
      <c r="M405" s="138"/>
      <c r="N405" s="138"/>
      <c r="O405" s="138"/>
      <c r="P405" s="138"/>
      <c r="Q405" s="126"/>
    </row>
    <row r="406" spans="1:17" ht="13">
      <c r="A406" s="127" t="s">
        <v>631</v>
      </c>
      <c r="B406" s="128" t="s">
        <v>474</v>
      </c>
      <c r="C406" s="128" t="s">
        <v>301</v>
      </c>
      <c r="D406" s="119" t="s">
        <v>217</v>
      </c>
      <c r="E406">
        <v>3828</v>
      </c>
      <c r="F406" s="137"/>
      <c r="G406" s="137"/>
      <c r="H406" s="137"/>
      <c r="I406" s="137"/>
      <c r="J406" s="137"/>
      <c r="K406" s="137"/>
      <c r="L406" s="137"/>
      <c r="M406" s="137"/>
      <c r="N406" s="137"/>
      <c r="O406" s="137"/>
      <c r="P406" s="137"/>
      <c r="Q406" s="125"/>
    </row>
    <row r="407" spans="1:17" ht="13">
      <c r="A407" s="127" t="s">
        <v>631</v>
      </c>
      <c r="B407" s="128" t="s">
        <v>474</v>
      </c>
      <c r="C407" s="128" t="s">
        <v>301</v>
      </c>
      <c r="D407" s="119" t="s">
        <v>218</v>
      </c>
      <c r="E407">
        <v>3669</v>
      </c>
      <c r="F407" s="137"/>
      <c r="G407" s="137"/>
      <c r="H407" s="138"/>
      <c r="I407" s="137"/>
      <c r="J407" s="137"/>
      <c r="K407" s="137"/>
      <c r="L407" s="137"/>
      <c r="M407" s="137"/>
      <c r="N407" s="137"/>
      <c r="O407" s="137"/>
      <c r="P407" s="137"/>
      <c r="Q407" s="125"/>
    </row>
    <row r="408" spans="1:17" ht="13">
      <c r="A408" s="127" t="s">
        <v>631</v>
      </c>
      <c r="B408" s="128" t="s">
        <v>474</v>
      </c>
      <c r="C408" s="128" t="s">
        <v>301</v>
      </c>
      <c r="D408" s="119" t="s">
        <v>219</v>
      </c>
      <c r="E408">
        <v>159</v>
      </c>
      <c r="F408" s="137"/>
      <c r="G408" s="137"/>
      <c r="H408" s="137"/>
      <c r="I408" s="137"/>
      <c r="J408" s="137"/>
      <c r="K408" s="137"/>
      <c r="L408" s="137"/>
      <c r="M408" s="137"/>
      <c r="N408" s="137"/>
      <c r="O408" s="137"/>
      <c r="P408" s="137"/>
      <c r="Q408" s="125"/>
    </row>
    <row r="409" spans="1:17" ht="13">
      <c r="A409" s="127" t="s">
        <v>631</v>
      </c>
      <c r="B409" s="128" t="s">
        <v>474</v>
      </c>
      <c r="C409" s="128" t="s">
        <v>301</v>
      </c>
      <c r="D409" s="119" t="s">
        <v>220</v>
      </c>
      <c r="E409">
        <v>4.2</v>
      </c>
      <c r="F409" s="138"/>
      <c r="G409" s="138"/>
      <c r="H409" s="137"/>
      <c r="I409" s="138"/>
      <c r="J409" s="138"/>
      <c r="K409" s="138"/>
      <c r="L409" s="138"/>
      <c r="M409" s="138"/>
      <c r="N409" s="138"/>
      <c r="O409" s="138"/>
      <c r="P409" s="138"/>
      <c r="Q409" s="126"/>
    </row>
    <row r="410" spans="1:17" ht="13">
      <c r="A410" s="127" t="s">
        <v>631</v>
      </c>
      <c r="B410" s="128" t="s">
        <v>602</v>
      </c>
      <c r="C410" s="128" t="s">
        <v>381</v>
      </c>
      <c r="D410" s="119" t="s">
        <v>217</v>
      </c>
      <c r="E410">
        <v>68867</v>
      </c>
      <c r="F410" s="137"/>
      <c r="G410" s="137"/>
      <c r="H410" s="137"/>
      <c r="I410" s="137"/>
      <c r="J410" s="137"/>
      <c r="K410" s="137"/>
      <c r="L410" s="137"/>
      <c r="M410" s="137"/>
      <c r="N410" s="137"/>
      <c r="O410" s="137"/>
      <c r="P410" s="137"/>
      <c r="Q410" s="125"/>
    </row>
    <row r="411" spans="1:17" ht="13">
      <c r="A411" s="127" t="s">
        <v>631</v>
      </c>
      <c r="B411" s="128" t="s">
        <v>602</v>
      </c>
      <c r="C411" s="128" t="s">
        <v>381</v>
      </c>
      <c r="D411" s="119" t="s">
        <v>218</v>
      </c>
      <c r="E411">
        <v>64611</v>
      </c>
      <c r="F411" s="137"/>
      <c r="G411" s="137"/>
      <c r="H411" s="138"/>
      <c r="I411" s="137"/>
      <c r="J411" s="137"/>
      <c r="K411" s="137"/>
      <c r="L411" s="137"/>
      <c r="M411" s="137"/>
      <c r="N411" s="137"/>
      <c r="O411" s="137"/>
      <c r="P411" s="137"/>
      <c r="Q411" s="125"/>
    </row>
    <row r="412" spans="1:17" ht="13">
      <c r="A412" s="127" t="s">
        <v>631</v>
      </c>
      <c r="B412" s="128" t="s">
        <v>602</v>
      </c>
      <c r="C412" s="128" t="s">
        <v>381</v>
      </c>
      <c r="D412" s="119" t="s">
        <v>219</v>
      </c>
      <c r="E412">
        <v>4256</v>
      </c>
      <c r="F412" s="137"/>
      <c r="G412" s="137"/>
      <c r="H412" s="137"/>
      <c r="I412" s="137"/>
      <c r="J412" s="137"/>
      <c r="K412" s="137"/>
      <c r="L412" s="137"/>
      <c r="M412" s="137"/>
      <c r="N412" s="137"/>
      <c r="O412" s="137"/>
      <c r="P412" s="137"/>
      <c r="Q412" s="125"/>
    </row>
    <row r="413" spans="1:17" ht="13">
      <c r="A413" s="127" t="s">
        <v>631</v>
      </c>
      <c r="B413" s="128" t="s">
        <v>602</v>
      </c>
      <c r="C413" s="128" t="s">
        <v>381</v>
      </c>
      <c r="D413" s="119" t="s">
        <v>220</v>
      </c>
      <c r="E413">
        <v>6.2</v>
      </c>
      <c r="F413" s="138"/>
      <c r="G413" s="138"/>
      <c r="H413" s="137"/>
      <c r="I413" s="138"/>
      <c r="J413" s="138"/>
      <c r="K413" s="138"/>
      <c r="L413" s="138"/>
      <c r="M413" s="138"/>
      <c r="N413" s="138"/>
      <c r="O413" s="138"/>
      <c r="P413" s="138"/>
      <c r="Q413" s="126"/>
    </row>
    <row r="414" spans="1:17" ht="13">
      <c r="A414" s="127" t="s">
        <v>631</v>
      </c>
      <c r="B414" s="128" t="s">
        <v>475</v>
      </c>
      <c r="C414" s="128" t="s">
        <v>302</v>
      </c>
      <c r="D414" s="119" t="s">
        <v>217</v>
      </c>
      <c r="E414">
        <v>17436</v>
      </c>
      <c r="F414" s="137"/>
      <c r="G414" s="137"/>
      <c r="H414" s="137"/>
      <c r="I414" s="137"/>
      <c r="J414" s="137"/>
      <c r="K414" s="137"/>
      <c r="L414" s="137"/>
      <c r="M414" s="137"/>
      <c r="N414" s="137"/>
      <c r="O414" s="137"/>
      <c r="P414" s="137"/>
      <c r="Q414" s="125"/>
    </row>
    <row r="415" spans="1:17" ht="13">
      <c r="A415" s="127" t="s">
        <v>631</v>
      </c>
      <c r="B415" s="128" t="s">
        <v>475</v>
      </c>
      <c r="C415" s="128" t="s">
        <v>302</v>
      </c>
      <c r="D415" s="119" t="s">
        <v>218</v>
      </c>
      <c r="E415">
        <v>16627</v>
      </c>
      <c r="F415" s="137"/>
      <c r="G415" s="137"/>
      <c r="H415" s="138"/>
      <c r="I415" s="137"/>
      <c r="J415" s="137"/>
      <c r="K415" s="137"/>
      <c r="L415" s="137"/>
      <c r="M415" s="137"/>
      <c r="N415" s="137"/>
      <c r="O415" s="137"/>
      <c r="P415" s="137"/>
      <c r="Q415" s="125"/>
    </row>
    <row r="416" spans="1:17" ht="13">
      <c r="A416" s="127" t="s">
        <v>631</v>
      </c>
      <c r="B416" s="128" t="s">
        <v>475</v>
      </c>
      <c r="C416" s="128" t="s">
        <v>302</v>
      </c>
      <c r="D416" s="119" t="s">
        <v>219</v>
      </c>
      <c r="E416">
        <v>809</v>
      </c>
      <c r="F416" s="137"/>
      <c r="G416" s="137"/>
      <c r="H416" s="137"/>
      <c r="I416" s="137"/>
      <c r="J416" s="137"/>
      <c r="K416" s="137"/>
      <c r="L416" s="137"/>
      <c r="M416" s="137"/>
      <c r="N416" s="137"/>
      <c r="O416" s="137"/>
      <c r="P416" s="137"/>
      <c r="Q416" s="125"/>
    </row>
    <row r="417" spans="1:17" ht="13">
      <c r="A417" s="127" t="s">
        <v>631</v>
      </c>
      <c r="B417" s="128" t="s">
        <v>475</v>
      </c>
      <c r="C417" s="128" t="s">
        <v>302</v>
      </c>
      <c r="D417" s="119" t="s">
        <v>220</v>
      </c>
      <c r="E417">
        <v>4.5999999999999996</v>
      </c>
      <c r="F417" s="138"/>
      <c r="G417" s="138"/>
      <c r="H417" s="137"/>
      <c r="I417" s="138"/>
      <c r="J417" s="138"/>
      <c r="K417" s="138"/>
      <c r="L417" s="138"/>
      <c r="M417" s="138"/>
      <c r="N417" s="138"/>
      <c r="O417" s="138"/>
      <c r="P417" s="138"/>
      <c r="Q417" s="126"/>
    </row>
    <row r="418" spans="1:17" ht="13">
      <c r="A418" s="127" t="s">
        <v>631</v>
      </c>
      <c r="B418" s="128" t="s">
        <v>603</v>
      </c>
      <c r="C418" s="128" t="s">
        <v>382</v>
      </c>
      <c r="D418" s="119" t="s">
        <v>217</v>
      </c>
      <c r="E418">
        <v>13633</v>
      </c>
      <c r="F418" s="137"/>
      <c r="G418" s="137"/>
      <c r="H418" s="137"/>
      <c r="I418" s="137"/>
      <c r="J418" s="137"/>
      <c r="K418" s="137"/>
      <c r="L418" s="137"/>
      <c r="M418" s="137"/>
      <c r="N418" s="137"/>
      <c r="O418" s="137"/>
      <c r="P418" s="137"/>
      <c r="Q418" s="125"/>
    </row>
    <row r="419" spans="1:17" ht="13">
      <c r="A419" s="127" t="s">
        <v>631</v>
      </c>
      <c r="B419" s="128" t="s">
        <v>603</v>
      </c>
      <c r="C419" s="128" t="s">
        <v>382</v>
      </c>
      <c r="D419" s="119" t="s">
        <v>218</v>
      </c>
      <c r="E419">
        <v>12777</v>
      </c>
      <c r="F419" s="137"/>
      <c r="G419" s="137"/>
      <c r="H419" s="138"/>
      <c r="I419" s="137"/>
      <c r="J419" s="137"/>
      <c r="K419" s="137"/>
      <c r="L419" s="137"/>
      <c r="M419" s="137"/>
      <c r="N419" s="137"/>
      <c r="O419" s="137"/>
      <c r="P419" s="137"/>
      <c r="Q419" s="125"/>
    </row>
    <row r="420" spans="1:17" ht="13">
      <c r="A420" s="127" t="s">
        <v>631</v>
      </c>
      <c r="B420" s="128" t="s">
        <v>603</v>
      </c>
      <c r="C420" s="128" t="s">
        <v>382</v>
      </c>
      <c r="D420" s="119" t="s">
        <v>219</v>
      </c>
      <c r="E420">
        <v>856</v>
      </c>
      <c r="F420" s="137"/>
      <c r="G420" s="137"/>
      <c r="H420" s="137"/>
      <c r="I420" s="137"/>
      <c r="J420" s="137"/>
      <c r="K420" s="137"/>
      <c r="L420" s="137"/>
      <c r="M420" s="137"/>
      <c r="N420" s="137"/>
      <c r="O420" s="137"/>
      <c r="P420" s="137"/>
      <c r="Q420" s="125"/>
    </row>
    <row r="421" spans="1:17" ht="13">
      <c r="A421" s="127" t="s">
        <v>631</v>
      </c>
      <c r="B421" s="128" t="s">
        <v>603</v>
      </c>
      <c r="C421" s="128" t="s">
        <v>382</v>
      </c>
      <c r="D421" s="119" t="s">
        <v>220</v>
      </c>
      <c r="E421">
        <v>6.3</v>
      </c>
      <c r="F421" s="138"/>
      <c r="G421" s="138"/>
      <c r="H421" s="137"/>
      <c r="I421" s="138"/>
      <c r="J421" s="138"/>
      <c r="K421" s="138"/>
      <c r="L421" s="138"/>
      <c r="M421" s="138"/>
      <c r="N421" s="138"/>
      <c r="O421" s="138"/>
      <c r="P421" s="138"/>
      <c r="Q421" s="126"/>
    </row>
    <row r="422" spans="1:17" ht="13">
      <c r="A422" s="127" t="s">
        <v>631</v>
      </c>
      <c r="B422" s="128" t="s">
        <v>476</v>
      </c>
      <c r="C422" s="128" t="s">
        <v>303</v>
      </c>
      <c r="D422" s="119" t="s">
        <v>217</v>
      </c>
      <c r="E422">
        <v>15462</v>
      </c>
      <c r="F422" s="137"/>
      <c r="G422" s="137"/>
      <c r="H422" s="137"/>
      <c r="I422" s="137"/>
      <c r="J422" s="137"/>
      <c r="K422" s="137"/>
      <c r="L422" s="137"/>
      <c r="M422" s="137"/>
      <c r="N422" s="137"/>
      <c r="O422" s="137"/>
      <c r="P422" s="137"/>
      <c r="Q422" s="125"/>
    </row>
    <row r="423" spans="1:17" ht="13">
      <c r="A423" s="127" t="s">
        <v>631</v>
      </c>
      <c r="B423" s="128" t="s">
        <v>476</v>
      </c>
      <c r="C423" s="128" t="s">
        <v>303</v>
      </c>
      <c r="D423" s="119" t="s">
        <v>218</v>
      </c>
      <c r="E423">
        <v>14625</v>
      </c>
      <c r="F423" s="137"/>
      <c r="G423" s="137"/>
      <c r="H423" s="138"/>
      <c r="I423" s="137"/>
      <c r="J423" s="137"/>
      <c r="K423" s="137"/>
      <c r="L423" s="137"/>
      <c r="M423" s="137"/>
      <c r="N423" s="137"/>
      <c r="O423" s="137"/>
      <c r="P423" s="137"/>
      <c r="Q423" s="125"/>
    </row>
    <row r="424" spans="1:17" ht="13">
      <c r="A424" s="127" t="s">
        <v>631</v>
      </c>
      <c r="B424" s="128" t="s">
        <v>476</v>
      </c>
      <c r="C424" s="128" t="s">
        <v>303</v>
      </c>
      <c r="D424" s="119" t="s">
        <v>219</v>
      </c>
      <c r="E424">
        <v>837</v>
      </c>
      <c r="F424" s="137"/>
      <c r="G424" s="137"/>
      <c r="H424" s="137"/>
      <c r="I424" s="137"/>
      <c r="J424" s="137"/>
      <c r="K424" s="137"/>
      <c r="L424" s="137"/>
      <c r="M424" s="137"/>
      <c r="N424" s="137"/>
      <c r="O424" s="137"/>
      <c r="P424" s="137"/>
      <c r="Q424" s="125"/>
    </row>
    <row r="425" spans="1:17" ht="13">
      <c r="A425" s="127" t="s">
        <v>631</v>
      </c>
      <c r="B425" s="128" t="s">
        <v>476</v>
      </c>
      <c r="C425" s="128" t="s">
        <v>303</v>
      </c>
      <c r="D425" s="119" t="s">
        <v>220</v>
      </c>
      <c r="E425">
        <v>5.4</v>
      </c>
      <c r="F425" s="138"/>
      <c r="G425" s="138"/>
      <c r="H425" s="137"/>
      <c r="I425" s="138"/>
      <c r="J425" s="138"/>
      <c r="K425" s="138"/>
      <c r="L425" s="138"/>
      <c r="M425" s="138"/>
      <c r="N425" s="138"/>
      <c r="O425" s="138"/>
      <c r="P425" s="138"/>
      <c r="Q425" s="126"/>
    </row>
    <row r="426" spans="1:17" ht="13">
      <c r="A426" s="127" t="s">
        <v>631</v>
      </c>
      <c r="B426" s="128" t="s">
        <v>477</v>
      </c>
      <c r="C426" s="128" t="s">
        <v>304</v>
      </c>
      <c r="D426" s="119" t="s">
        <v>217</v>
      </c>
      <c r="E426">
        <v>14474</v>
      </c>
      <c r="F426" s="137"/>
      <c r="G426" s="137"/>
      <c r="H426" s="137"/>
      <c r="I426" s="137"/>
      <c r="J426" s="137"/>
      <c r="K426" s="137"/>
      <c r="L426" s="137"/>
      <c r="M426" s="137"/>
      <c r="N426" s="137"/>
      <c r="O426" s="137"/>
      <c r="P426" s="137"/>
      <c r="Q426" s="125"/>
    </row>
    <row r="427" spans="1:17" ht="13">
      <c r="A427" s="127" t="s">
        <v>631</v>
      </c>
      <c r="B427" s="128" t="s">
        <v>477</v>
      </c>
      <c r="C427" s="128" t="s">
        <v>304</v>
      </c>
      <c r="D427" s="119" t="s">
        <v>218</v>
      </c>
      <c r="E427">
        <v>13778</v>
      </c>
      <c r="F427" s="137"/>
      <c r="G427" s="137"/>
      <c r="H427" s="138"/>
      <c r="I427" s="137"/>
      <c r="J427" s="137"/>
      <c r="K427" s="137"/>
      <c r="L427" s="137"/>
      <c r="M427" s="137"/>
      <c r="N427" s="137"/>
      <c r="O427" s="137"/>
      <c r="P427" s="137"/>
      <c r="Q427" s="125"/>
    </row>
    <row r="428" spans="1:17" ht="13">
      <c r="A428" s="127" t="s">
        <v>631</v>
      </c>
      <c r="B428" s="128" t="s">
        <v>477</v>
      </c>
      <c r="C428" s="128" t="s">
        <v>304</v>
      </c>
      <c r="D428" s="119" t="s">
        <v>219</v>
      </c>
      <c r="E428">
        <v>696</v>
      </c>
      <c r="F428" s="137"/>
      <c r="G428" s="137"/>
      <c r="H428" s="137"/>
      <c r="I428" s="137"/>
      <c r="J428" s="137"/>
      <c r="K428" s="137"/>
      <c r="L428" s="137"/>
      <c r="M428" s="137"/>
      <c r="N428" s="137"/>
      <c r="O428" s="137"/>
      <c r="P428" s="137"/>
      <c r="Q428" s="125"/>
    </row>
    <row r="429" spans="1:17" ht="13">
      <c r="A429" s="127" t="s">
        <v>631</v>
      </c>
      <c r="B429" s="128" t="s">
        <v>477</v>
      </c>
      <c r="C429" s="128" t="s">
        <v>304</v>
      </c>
      <c r="D429" s="119" t="s">
        <v>220</v>
      </c>
      <c r="E429">
        <v>4.8</v>
      </c>
      <c r="F429" s="138"/>
      <c r="G429" s="138"/>
      <c r="H429" s="137"/>
      <c r="I429" s="138"/>
      <c r="J429" s="138"/>
      <c r="K429" s="138"/>
      <c r="L429" s="138"/>
      <c r="M429" s="138"/>
      <c r="N429" s="138"/>
      <c r="O429" s="138"/>
      <c r="P429" s="138"/>
      <c r="Q429" s="126"/>
    </row>
    <row r="430" spans="1:17" ht="13">
      <c r="A430" s="127" t="s">
        <v>631</v>
      </c>
      <c r="B430" s="128" t="s">
        <v>478</v>
      </c>
      <c r="C430" s="128" t="s">
        <v>305</v>
      </c>
      <c r="D430" s="119" t="s">
        <v>217</v>
      </c>
      <c r="E430">
        <v>835</v>
      </c>
      <c r="F430" s="137"/>
      <c r="G430" s="137"/>
      <c r="H430" s="137"/>
      <c r="I430" s="137"/>
      <c r="J430" s="137"/>
      <c r="K430" s="137"/>
      <c r="L430" s="137"/>
      <c r="M430" s="137"/>
      <c r="N430" s="137"/>
      <c r="O430" s="137"/>
      <c r="P430" s="137"/>
      <c r="Q430" s="125"/>
    </row>
    <row r="431" spans="1:17" ht="13">
      <c r="A431" s="127" t="s">
        <v>631</v>
      </c>
      <c r="B431" s="128" t="s">
        <v>478</v>
      </c>
      <c r="C431" s="128" t="s">
        <v>305</v>
      </c>
      <c r="D431" s="119" t="s">
        <v>218</v>
      </c>
      <c r="E431">
        <v>787</v>
      </c>
      <c r="F431" s="137"/>
      <c r="G431" s="137"/>
      <c r="H431" s="138"/>
      <c r="I431" s="137"/>
      <c r="J431" s="137"/>
      <c r="K431" s="137"/>
      <c r="L431" s="137"/>
      <c r="M431" s="137"/>
      <c r="N431" s="137"/>
      <c r="O431" s="137"/>
      <c r="P431" s="137"/>
      <c r="Q431" s="125"/>
    </row>
    <row r="432" spans="1:17" ht="13">
      <c r="A432" s="127" t="s">
        <v>631</v>
      </c>
      <c r="B432" s="128" t="s">
        <v>478</v>
      </c>
      <c r="C432" s="128" t="s">
        <v>305</v>
      </c>
      <c r="D432" s="119" t="s">
        <v>219</v>
      </c>
      <c r="E432">
        <v>48</v>
      </c>
      <c r="F432" s="137"/>
      <c r="G432" s="137"/>
      <c r="H432" s="137"/>
      <c r="I432" s="137"/>
      <c r="J432" s="137"/>
      <c r="K432" s="137"/>
      <c r="L432" s="137"/>
      <c r="M432" s="137"/>
      <c r="N432" s="137"/>
      <c r="O432" s="137"/>
      <c r="P432" s="137"/>
      <c r="Q432" s="125"/>
    </row>
    <row r="433" spans="1:17" ht="13">
      <c r="A433" s="127" t="s">
        <v>631</v>
      </c>
      <c r="B433" s="128" t="s">
        <v>478</v>
      </c>
      <c r="C433" s="128" t="s">
        <v>305</v>
      </c>
      <c r="D433" s="119" t="s">
        <v>220</v>
      </c>
      <c r="E433">
        <v>5.7</v>
      </c>
      <c r="F433" s="138"/>
      <c r="G433" s="138"/>
      <c r="H433" s="137"/>
      <c r="I433" s="138"/>
      <c r="J433" s="138"/>
      <c r="K433" s="138"/>
      <c r="L433" s="138"/>
      <c r="M433" s="138"/>
      <c r="N433" s="138"/>
      <c r="O433" s="138"/>
      <c r="P433" s="138"/>
      <c r="Q433" s="126"/>
    </row>
    <row r="434" spans="1:17" ht="13">
      <c r="A434" s="127" t="s">
        <v>631</v>
      </c>
      <c r="B434" s="128" t="s">
        <v>479</v>
      </c>
      <c r="C434" s="128" t="s">
        <v>306</v>
      </c>
      <c r="D434" s="119" t="s">
        <v>217</v>
      </c>
      <c r="E434">
        <v>7280</v>
      </c>
      <c r="F434" s="137"/>
      <c r="G434" s="137"/>
      <c r="H434" s="137"/>
      <c r="I434" s="137"/>
      <c r="J434" s="137"/>
      <c r="K434" s="137"/>
      <c r="L434" s="137"/>
      <c r="M434" s="137"/>
      <c r="N434" s="137"/>
      <c r="O434" s="137"/>
      <c r="P434" s="137"/>
      <c r="Q434" s="125"/>
    </row>
    <row r="435" spans="1:17" ht="13">
      <c r="A435" s="127" t="s">
        <v>631</v>
      </c>
      <c r="B435" s="128" t="s">
        <v>479</v>
      </c>
      <c r="C435" s="128" t="s">
        <v>306</v>
      </c>
      <c r="D435" s="119" t="s">
        <v>218</v>
      </c>
      <c r="E435">
        <v>6884</v>
      </c>
      <c r="F435" s="137"/>
      <c r="G435" s="137"/>
      <c r="H435" s="138"/>
      <c r="I435" s="137"/>
      <c r="J435" s="137"/>
      <c r="K435" s="137"/>
      <c r="L435" s="137"/>
      <c r="M435" s="137"/>
      <c r="N435" s="137"/>
      <c r="O435" s="137"/>
      <c r="P435" s="137"/>
      <c r="Q435" s="125"/>
    </row>
    <row r="436" spans="1:17" ht="13">
      <c r="A436" s="127" t="s">
        <v>631</v>
      </c>
      <c r="B436" s="128" t="s">
        <v>479</v>
      </c>
      <c r="C436" s="128" t="s">
        <v>306</v>
      </c>
      <c r="D436" s="119" t="s">
        <v>219</v>
      </c>
      <c r="E436">
        <v>396</v>
      </c>
      <c r="F436" s="137"/>
      <c r="G436" s="137"/>
      <c r="H436" s="137"/>
      <c r="I436" s="137"/>
      <c r="J436" s="137"/>
      <c r="K436" s="137"/>
      <c r="L436" s="137"/>
      <c r="M436" s="137"/>
      <c r="N436" s="137"/>
      <c r="O436" s="137"/>
      <c r="P436" s="137"/>
      <c r="Q436" s="125"/>
    </row>
    <row r="437" spans="1:17" ht="13">
      <c r="A437" s="127" t="s">
        <v>631</v>
      </c>
      <c r="B437" s="128" t="s">
        <v>479</v>
      </c>
      <c r="C437" s="128" t="s">
        <v>306</v>
      </c>
      <c r="D437" s="119" t="s">
        <v>220</v>
      </c>
      <c r="E437">
        <v>5.4</v>
      </c>
      <c r="F437" s="138"/>
      <c r="G437" s="138"/>
      <c r="H437" s="137"/>
      <c r="I437" s="138"/>
      <c r="J437" s="138"/>
      <c r="K437" s="138"/>
      <c r="L437" s="138"/>
      <c r="M437" s="138"/>
      <c r="N437" s="138"/>
      <c r="O437" s="138"/>
      <c r="P437" s="138"/>
      <c r="Q437" s="126"/>
    </row>
    <row r="438" spans="1:17" ht="13">
      <c r="A438" s="127" t="s">
        <v>631</v>
      </c>
      <c r="B438" s="128" t="s">
        <v>480</v>
      </c>
      <c r="C438" s="128" t="s">
        <v>307</v>
      </c>
      <c r="D438" s="119" t="s">
        <v>217</v>
      </c>
      <c r="E438">
        <v>1404</v>
      </c>
      <c r="F438" s="137"/>
      <c r="G438" s="137"/>
      <c r="H438" s="137"/>
      <c r="I438" s="137"/>
      <c r="J438" s="137"/>
      <c r="K438" s="137"/>
      <c r="L438" s="137"/>
      <c r="M438" s="137"/>
      <c r="N438" s="137"/>
      <c r="O438" s="137"/>
      <c r="P438" s="137"/>
      <c r="Q438" s="125"/>
    </row>
    <row r="439" spans="1:17" ht="13">
      <c r="A439" s="127" t="s">
        <v>631</v>
      </c>
      <c r="B439" s="128" t="s">
        <v>480</v>
      </c>
      <c r="C439" s="128" t="s">
        <v>307</v>
      </c>
      <c r="D439" s="119" t="s">
        <v>218</v>
      </c>
      <c r="E439">
        <v>1338</v>
      </c>
      <c r="F439" s="137"/>
      <c r="G439" s="137"/>
      <c r="H439" s="138"/>
      <c r="I439" s="137"/>
      <c r="J439" s="137"/>
      <c r="K439" s="137"/>
      <c r="L439" s="137"/>
      <c r="M439" s="137"/>
      <c r="N439" s="137"/>
      <c r="O439" s="137"/>
      <c r="P439" s="137"/>
      <c r="Q439" s="125"/>
    </row>
    <row r="440" spans="1:17" ht="13">
      <c r="A440" s="127" t="s">
        <v>631</v>
      </c>
      <c r="B440" s="128" t="s">
        <v>480</v>
      </c>
      <c r="C440" s="128" t="s">
        <v>307</v>
      </c>
      <c r="D440" s="119" t="s">
        <v>219</v>
      </c>
      <c r="E440">
        <v>66</v>
      </c>
      <c r="F440" s="137"/>
      <c r="G440" s="137"/>
      <c r="H440" s="137"/>
      <c r="I440" s="137"/>
      <c r="J440" s="137"/>
      <c r="K440" s="137"/>
      <c r="L440" s="137"/>
      <c r="M440" s="137"/>
      <c r="N440" s="137"/>
      <c r="O440" s="137"/>
      <c r="P440" s="137"/>
      <c r="Q440" s="125"/>
    </row>
    <row r="441" spans="1:17" ht="13">
      <c r="A441" s="127" t="s">
        <v>631</v>
      </c>
      <c r="B441" s="128" t="s">
        <v>480</v>
      </c>
      <c r="C441" s="128" t="s">
        <v>307</v>
      </c>
      <c r="D441" s="119" t="s">
        <v>220</v>
      </c>
      <c r="E441">
        <v>4.7</v>
      </c>
      <c r="F441" s="138"/>
      <c r="G441" s="138"/>
      <c r="H441" s="137"/>
      <c r="I441" s="138"/>
      <c r="J441" s="138"/>
      <c r="K441" s="138"/>
      <c r="L441" s="138"/>
      <c r="M441" s="138"/>
      <c r="N441" s="138"/>
      <c r="O441" s="138"/>
      <c r="P441" s="138"/>
      <c r="Q441" s="126"/>
    </row>
    <row r="442" spans="1:17" ht="13">
      <c r="A442" s="127" t="s">
        <v>631</v>
      </c>
      <c r="B442" s="128" t="s">
        <v>481</v>
      </c>
      <c r="C442" s="128" t="s">
        <v>308</v>
      </c>
      <c r="D442" s="119" t="s">
        <v>217</v>
      </c>
      <c r="E442">
        <v>13473</v>
      </c>
      <c r="F442" s="137"/>
      <c r="G442" s="137"/>
      <c r="H442" s="137"/>
      <c r="I442" s="137"/>
      <c r="J442" s="137"/>
      <c r="K442" s="137"/>
      <c r="L442" s="137"/>
      <c r="M442" s="137"/>
      <c r="N442" s="137"/>
      <c r="O442" s="137"/>
      <c r="P442" s="137"/>
      <c r="Q442" s="125"/>
    </row>
    <row r="443" spans="1:17" ht="13">
      <c r="A443" s="127" t="s">
        <v>631</v>
      </c>
      <c r="B443" s="128" t="s">
        <v>481</v>
      </c>
      <c r="C443" s="128" t="s">
        <v>308</v>
      </c>
      <c r="D443" s="119" t="s">
        <v>218</v>
      </c>
      <c r="E443">
        <v>12861</v>
      </c>
      <c r="F443" s="137"/>
      <c r="G443" s="137"/>
      <c r="H443" s="138"/>
      <c r="I443" s="137"/>
      <c r="J443" s="137"/>
      <c r="K443" s="137"/>
      <c r="L443" s="137"/>
      <c r="M443" s="137"/>
      <c r="N443" s="137"/>
      <c r="O443" s="137"/>
      <c r="P443" s="137"/>
      <c r="Q443" s="125"/>
    </row>
    <row r="444" spans="1:17" ht="13">
      <c r="A444" s="127" t="s">
        <v>631</v>
      </c>
      <c r="B444" s="128" t="s">
        <v>481</v>
      </c>
      <c r="C444" s="128" t="s">
        <v>308</v>
      </c>
      <c r="D444" s="119" t="s">
        <v>219</v>
      </c>
      <c r="E444">
        <v>612</v>
      </c>
      <c r="F444" s="137"/>
      <c r="G444" s="137"/>
      <c r="H444" s="137"/>
      <c r="I444" s="137"/>
      <c r="J444" s="137"/>
      <c r="K444" s="137"/>
      <c r="L444" s="137"/>
      <c r="M444" s="137"/>
      <c r="N444" s="137"/>
      <c r="O444" s="137"/>
      <c r="P444" s="137"/>
      <c r="Q444" s="125"/>
    </row>
    <row r="445" spans="1:17" ht="13">
      <c r="A445" s="127" t="s">
        <v>631</v>
      </c>
      <c r="B445" s="128" t="s">
        <v>481</v>
      </c>
      <c r="C445" s="128" t="s">
        <v>308</v>
      </c>
      <c r="D445" s="119" t="s">
        <v>220</v>
      </c>
      <c r="E445">
        <v>4.5</v>
      </c>
      <c r="F445" s="138"/>
      <c r="G445" s="138"/>
      <c r="H445" s="137"/>
      <c r="I445" s="138"/>
      <c r="J445" s="138"/>
      <c r="K445" s="138"/>
      <c r="L445" s="138"/>
      <c r="M445" s="138"/>
      <c r="N445" s="138"/>
      <c r="O445" s="138"/>
      <c r="P445" s="138"/>
      <c r="Q445" s="126"/>
    </row>
    <row r="446" spans="1:17" ht="13">
      <c r="A446" s="127" t="s">
        <v>631</v>
      </c>
      <c r="B446" s="128" t="s">
        <v>482</v>
      </c>
      <c r="C446" s="128" t="s">
        <v>309</v>
      </c>
      <c r="D446" s="119" t="s">
        <v>217</v>
      </c>
      <c r="E446">
        <v>2722</v>
      </c>
      <c r="F446" s="137"/>
      <c r="G446" s="137"/>
      <c r="H446" s="137"/>
      <c r="I446" s="137"/>
      <c r="J446" s="137"/>
      <c r="K446" s="137"/>
      <c r="L446" s="137"/>
      <c r="M446" s="137"/>
      <c r="N446" s="137"/>
      <c r="O446" s="137"/>
      <c r="P446" s="137"/>
      <c r="Q446" s="125"/>
    </row>
    <row r="447" spans="1:17" ht="13">
      <c r="A447" s="127" t="s">
        <v>631</v>
      </c>
      <c r="B447" s="128" t="s">
        <v>482</v>
      </c>
      <c r="C447" s="128" t="s">
        <v>309</v>
      </c>
      <c r="D447" s="119" t="s">
        <v>218</v>
      </c>
      <c r="E447">
        <v>2596</v>
      </c>
      <c r="F447" s="137"/>
      <c r="G447" s="137"/>
      <c r="H447" s="138"/>
      <c r="I447" s="137"/>
      <c r="J447" s="137"/>
      <c r="K447" s="137"/>
      <c r="L447" s="137"/>
      <c r="M447" s="137"/>
      <c r="N447" s="137"/>
      <c r="O447" s="137"/>
      <c r="P447" s="137"/>
      <c r="Q447" s="125"/>
    </row>
    <row r="448" spans="1:17" ht="13">
      <c r="A448" s="127" t="s">
        <v>631</v>
      </c>
      <c r="B448" s="128" t="s">
        <v>482</v>
      </c>
      <c r="C448" s="128" t="s">
        <v>309</v>
      </c>
      <c r="D448" s="119" t="s">
        <v>219</v>
      </c>
      <c r="E448">
        <v>126</v>
      </c>
      <c r="F448" s="137"/>
      <c r="G448" s="137"/>
      <c r="H448" s="137"/>
      <c r="I448" s="137"/>
      <c r="J448" s="137"/>
      <c r="K448" s="137"/>
      <c r="L448" s="137"/>
      <c r="M448" s="137"/>
      <c r="N448" s="137"/>
      <c r="O448" s="137"/>
      <c r="P448" s="137"/>
      <c r="Q448" s="125"/>
    </row>
    <row r="449" spans="1:17" ht="13">
      <c r="A449" s="127" t="s">
        <v>631</v>
      </c>
      <c r="B449" s="128" t="s">
        <v>482</v>
      </c>
      <c r="C449" s="128" t="s">
        <v>309</v>
      </c>
      <c r="D449" s="119" t="s">
        <v>220</v>
      </c>
      <c r="E449">
        <v>4.5999999999999996</v>
      </c>
      <c r="F449" s="138"/>
      <c r="G449" s="138"/>
      <c r="H449" s="137"/>
      <c r="I449" s="138"/>
      <c r="J449" s="138"/>
      <c r="K449" s="138"/>
      <c r="L449" s="138"/>
      <c r="M449" s="138"/>
      <c r="N449" s="138"/>
      <c r="O449" s="138"/>
      <c r="P449" s="138"/>
      <c r="Q449" s="126"/>
    </row>
    <row r="450" spans="1:17" ht="13">
      <c r="A450" s="127" t="s">
        <v>631</v>
      </c>
      <c r="B450" s="128" t="s">
        <v>604</v>
      </c>
      <c r="C450" s="128" t="s">
        <v>383</v>
      </c>
      <c r="D450" s="119" t="s">
        <v>217</v>
      </c>
      <c r="E450">
        <v>53028</v>
      </c>
      <c r="F450" s="137"/>
      <c r="G450" s="137"/>
      <c r="H450" s="137"/>
      <c r="I450" s="137"/>
      <c r="J450" s="137"/>
      <c r="K450" s="137"/>
      <c r="L450" s="137"/>
      <c r="M450" s="137"/>
      <c r="N450" s="137"/>
      <c r="O450" s="137"/>
      <c r="P450" s="137"/>
      <c r="Q450" s="125"/>
    </row>
    <row r="451" spans="1:17" ht="13">
      <c r="A451" s="127" t="s">
        <v>631</v>
      </c>
      <c r="B451" s="128" t="s">
        <v>604</v>
      </c>
      <c r="C451" s="128" t="s">
        <v>383</v>
      </c>
      <c r="D451" s="119" t="s">
        <v>218</v>
      </c>
      <c r="E451">
        <v>50161</v>
      </c>
      <c r="F451" s="137"/>
      <c r="G451" s="137"/>
      <c r="H451" s="138"/>
      <c r="I451" s="137"/>
      <c r="J451" s="137"/>
      <c r="K451" s="137"/>
      <c r="L451" s="137"/>
      <c r="M451" s="137"/>
      <c r="N451" s="137"/>
      <c r="O451" s="137"/>
      <c r="P451" s="137"/>
      <c r="Q451" s="125"/>
    </row>
    <row r="452" spans="1:17" ht="13">
      <c r="A452" s="127" t="s">
        <v>631</v>
      </c>
      <c r="B452" s="128" t="s">
        <v>604</v>
      </c>
      <c r="C452" s="128" t="s">
        <v>383</v>
      </c>
      <c r="D452" s="119" t="s">
        <v>219</v>
      </c>
      <c r="E452">
        <v>2867</v>
      </c>
      <c r="F452" s="137"/>
      <c r="G452" s="137"/>
      <c r="H452" s="137"/>
      <c r="I452" s="137"/>
      <c r="J452" s="137"/>
      <c r="K452" s="137"/>
      <c r="L452" s="137"/>
      <c r="M452" s="137"/>
      <c r="N452" s="137"/>
      <c r="O452" s="137"/>
      <c r="P452" s="137"/>
      <c r="Q452" s="125"/>
    </row>
    <row r="453" spans="1:17" ht="13">
      <c r="A453" s="127" t="s">
        <v>631</v>
      </c>
      <c r="B453" s="128" t="s">
        <v>604</v>
      </c>
      <c r="C453" s="128" t="s">
        <v>383</v>
      </c>
      <c r="D453" s="119" t="s">
        <v>220</v>
      </c>
      <c r="E453">
        <v>5.4</v>
      </c>
      <c r="F453" s="138"/>
      <c r="G453" s="138"/>
      <c r="H453" s="137"/>
      <c r="I453" s="138"/>
      <c r="J453" s="138"/>
      <c r="K453" s="138"/>
      <c r="L453" s="138"/>
      <c r="M453" s="138"/>
      <c r="N453" s="138"/>
      <c r="O453" s="138"/>
      <c r="P453" s="138"/>
      <c r="Q453" s="126"/>
    </row>
    <row r="454" spans="1:17" ht="13">
      <c r="A454" s="127" t="s">
        <v>631</v>
      </c>
      <c r="B454" s="128" t="s">
        <v>605</v>
      </c>
      <c r="C454" s="128" t="s">
        <v>384</v>
      </c>
      <c r="D454" s="119" t="s">
        <v>217</v>
      </c>
      <c r="E454">
        <v>19793</v>
      </c>
      <c r="F454" s="137"/>
      <c r="G454" s="137"/>
      <c r="H454" s="137"/>
      <c r="I454" s="137"/>
      <c r="J454" s="137"/>
      <c r="K454" s="137"/>
      <c r="L454" s="137"/>
      <c r="M454" s="137"/>
      <c r="N454" s="137"/>
      <c r="O454" s="137"/>
      <c r="P454" s="137"/>
      <c r="Q454" s="125"/>
    </row>
    <row r="455" spans="1:17" ht="13">
      <c r="A455" s="127" t="s">
        <v>631</v>
      </c>
      <c r="B455" s="128" t="s">
        <v>605</v>
      </c>
      <c r="C455" s="128" t="s">
        <v>384</v>
      </c>
      <c r="D455" s="119" t="s">
        <v>218</v>
      </c>
      <c r="E455">
        <v>18634</v>
      </c>
      <c r="F455" s="137"/>
      <c r="G455" s="137"/>
      <c r="H455" s="138"/>
      <c r="I455" s="137"/>
      <c r="J455" s="137"/>
      <c r="K455" s="137"/>
      <c r="L455" s="137"/>
      <c r="M455" s="137"/>
      <c r="N455" s="137"/>
      <c r="O455" s="137"/>
      <c r="P455" s="137"/>
      <c r="Q455" s="125"/>
    </row>
    <row r="456" spans="1:17" ht="13">
      <c r="A456" s="127" t="s">
        <v>631</v>
      </c>
      <c r="B456" s="128" t="s">
        <v>605</v>
      </c>
      <c r="C456" s="128" t="s">
        <v>384</v>
      </c>
      <c r="D456" s="119" t="s">
        <v>219</v>
      </c>
      <c r="E456">
        <v>1159</v>
      </c>
      <c r="F456" s="137"/>
      <c r="G456" s="137"/>
      <c r="H456" s="137"/>
      <c r="I456" s="137"/>
      <c r="J456" s="137"/>
      <c r="K456" s="137"/>
      <c r="L456" s="137"/>
      <c r="M456" s="137"/>
      <c r="N456" s="137"/>
      <c r="O456" s="137"/>
      <c r="P456" s="137"/>
      <c r="Q456" s="125"/>
    </row>
    <row r="457" spans="1:17" ht="13">
      <c r="A457" s="127" t="s">
        <v>631</v>
      </c>
      <c r="B457" s="128" t="s">
        <v>605</v>
      </c>
      <c r="C457" s="128" t="s">
        <v>384</v>
      </c>
      <c r="D457" s="119" t="s">
        <v>220</v>
      </c>
      <c r="E457">
        <v>5.9</v>
      </c>
      <c r="F457" s="138"/>
      <c r="G457" s="138"/>
      <c r="H457" s="137"/>
      <c r="I457" s="138"/>
      <c r="J457" s="138"/>
      <c r="K457" s="138"/>
      <c r="L457" s="138"/>
      <c r="M457" s="138"/>
      <c r="N457" s="138"/>
      <c r="O457" s="138"/>
      <c r="P457" s="138"/>
      <c r="Q457" s="126"/>
    </row>
    <row r="458" spans="1:17" ht="13">
      <c r="A458" s="127" t="s">
        <v>631</v>
      </c>
      <c r="B458" s="128" t="s">
        <v>483</v>
      </c>
      <c r="C458" s="128" t="s">
        <v>310</v>
      </c>
      <c r="D458" s="119" t="s">
        <v>217</v>
      </c>
      <c r="E458">
        <v>3951</v>
      </c>
      <c r="F458" s="137"/>
      <c r="G458" s="137"/>
      <c r="H458" s="137"/>
      <c r="I458" s="137"/>
      <c r="J458" s="137"/>
      <c r="K458" s="137"/>
      <c r="L458" s="137"/>
      <c r="M458" s="137"/>
      <c r="N458" s="137"/>
      <c r="O458" s="137"/>
      <c r="P458" s="137"/>
      <c r="Q458" s="125"/>
    </row>
    <row r="459" spans="1:17" ht="13">
      <c r="A459" s="127" t="s">
        <v>631</v>
      </c>
      <c r="B459" s="128" t="s">
        <v>483</v>
      </c>
      <c r="C459" s="128" t="s">
        <v>310</v>
      </c>
      <c r="D459" s="119" t="s">
        <v>218</v>
      </c>
      <c r="E459">
        <v>3782</v>
      </c>
      <c r="F459" s="137"/>
      <c r="G459" s="137"/>
      <c r="H459" s="138"/>
      <c r="I459" s="137"/>
      <c r="J459" s="137"/>
      <c r="K459" s="137"/>
      <c r="L459" s="137"/>
      <c r="M459" s="137"/>
      <c r="N459" s="137"/>
      <c r="O459" s="137"/>
      <c r="P459" s="137"/>
      <c r="Q459" s="125"/>
    </row>
    <row r="460" spans="1:17" ht="13">
      <c r="A460" s="127" t="s">
        <v>631</v>
      </c>
      <c r="B460" s="128" t="s">
        <v>483</v>
      </c>
      <c r="C460" s="128" t="s">
        <v>310</v>
      </c>
      <c r="D460" s="119" t="s">
        <v>219</v>
      </c>
      <c r="E460">
        <v>169</v>
      </c>
      <c r="F460" s="137"/>
      <c r="G460" s="137"/>
      <c r="H460" s="137"/>
      <c r="I460" s="137"/>
      <c r="J460" s="137"/>
      <c r="K460" s="137"/>
      <c r="L460" s="137"/>
      <c r="M460" s="137"/>
      <c r="N460" s="137"/>
      <c r="O460" s="137"/>
      <c r="P460" s="137"/>
      <c r="Q460" s="125"/>
    </row>
    <row r="461" spans="1:17" ht="13">
      <c r="A461" s="127" t="s">
        <v>631</v>
      </c>
      <c r="B461" s="128" t="s">
        <v>483</v>
      </c>
      <c r="C461" s="128" t="s">
        <v>310</v>
      </c>
      <c r="D461" s="119" t="s">
        <v>220</v>
      </c>
      <c r="E461">
        <v>4.3</v>
      </c>
      <c r="F461" s="138"/>
      <c r="G461" s="138"/>
      <c r="H461" s="137"/>
      <c r="I461" s="138"/>
      <c r="J461" s="138"/>
      <c r="K461" s="138"/>
      <c r="L461" s="138"/>
      <c r="M461" s="138"/>
      <c r="N461" s="138"/>
      <c r="O461" s="138"/>
      <c r="P461" s="138"/>
      <c r="Q461" s="126"/>
    </row>
    <row r="462" spans="1:17" ht="13">
      <c r="A462" s="127" t="s">
        <v>631</v>
      </c>
      <c r="B462" s="128" t="s">
        <v>484</v>
      </c>
      <c r="C462" s="128" t="s">
        <v>311</v>
      </c>
      <c r="D462" s="119" t="s">
        <v>217</v>
      </c>
      <c r="E462">
        <v>5674</v>
      </c>
      <c r="F462" s="137"/>
      <c r="G462" s="137"/>
      <c r="H462" s="137"/>
      <c r="I462" s="137"/>
      <c r="J462" s="137"/>
      <c r="K462" s="137"/>
      <c r="L462" s="137"/>
      <c r="M462" s="137"/>
      <c r="N462" s="137"/>
      <c r="O462" s="137"/>
      <c r="P462" s="137"/>
      <c r="Q462" s="125"/>
    </row>
    <row r="463" spans="1:17" s="53" customFormat="1" ht="13">
      <c r="A463" s="127" t="s">
        <v>631</v>
      </c>
      <c r="B463" s="128" t="s">
        <v>484</v>
      </c>
      <c r="C463" s="128" t="s">
        <v>311</v>
      </c>
      <c r="D463" s="119" t="s">
        <v>218</v>
      </c>
      <c r="E463" s="53">
        <v>5430</v>
      </c>
      <c r="F463" s="137"/>
      <c r="G463" s="137"/>
      <c r="H463" s="138"/>
      <c r="I463" s="137"/>
      <c r="J463" s="137"/>
      <c r="K463" s="137"/>
      <c r="L463" s="137"/>
      <c r="M463" s="137"/>
      <c r="N463" s="137"/>
      <c r="O463" s="137"/>
      <c r="P463" s="137"/>
      <c r="Q463" s="125"/>
    </row>
    <row r="464" spans="1:17" s="53" customFormat="1" ht="13">
      <c r="A464" s="127" t="s">
        <v>631</v>
      </c>
      <c r="B464" s="128" t="s">
        <v>484</v>
      </c>
      <c r="C464" s="128" t="s">
        <v>311</v>
      </c>
      <c r="D464" s="119" t="s">
        <v>219</v>
      </c>
      <c r="E464" s="53">
        <v>244</v>
      </c>
      <c r="F464" s="137"/>
      <c r="G464" s="137"/>
      <c r="H464" s="137"/>
      <c r="I464" s="137"/>
      <c r="J464" s="137"/>
      <c r="K464" s="137"/>
      <c r="L464" s="137"/>
      <c r="M464" s="137"/>
      <c r="N464" s="137"/>
      <c r="O464" s="137"/>
      <c r="P464" s="137"/>
      <c r="Q464" s="125"/>
    </row>
    <row r="465" spans="1:17" s="53" customFormat="1" ht="13">
      <c r="A465" s="127" t="s">
        <v>631</v>
      </c>
      <c r="B465" s="128" t="s">
        <v>484</v>
      </c>
      <c r="C465" s="128" t="s">
        <v>311</v>
      </c>
      <c r="D465" s="119" t="s">
        <v>220</v>
      </c>
      <c r="E465" s="53">
        <v>4.3</v>
      </c>
      <c r="F465" s="138"/>
      <c r="G465" s="138"/>
      <c r="H465" s="137"/>
      <c r="I465" s="138"/>
      <c r="J465" s="138"/>
      <c r="K465" s="138"/>
      <c r="L465" s="138"/>
      <c r="M465" s="138"/>
      <c r="N465" s="138"/>
      <c r="O465" s="138"/>
      <c r="P465" s="138"/>
      <c r="Q465" s="126"/>
    </row>
    <row r="466" spans="1:17" s="54" customFormat="1" ht="13">
      <c r="A466" s="127" t="s">
        <v>631</v>
      </c>
      <c r="B466" s="128" t="s">
        <v>485</v>
      </c>
      <c r="C466" s="128" t="s">
        <v>312</v>
      </c>
      <c r="D466" s="119" t="s">
        <v>217</v>
      </c>
      <c r="E466" s="54">
        <v>7353</v>
      </c>
      <c r="F466" s="137"/>
      <c r="G466" s="137"/>
      <c r="H466" s="137"/>
      <c r="I466" s="137"/>
      <c r="J466" s="137"/>
      <c r="K466" s="137"/>
      <c r="L466" s="137"/>
      <c r="M466" s="137"/>
      <c r="N466" s="137"/>
      <c r="O466" s="137"/>
      <c r="P466" s="137"/>
      <c r="Q466" s="125"/>
    </row>
    <row r="467" spans="1:17" s="53" customFormat="1" ht="13">
      <c r="A467" s="127" t="s">
        <v>631</v>
      </c>
      <c r="B467" s="128" t="s">
        <v>485</v>
      </c>
      <c r="C467" s="128" t="s">
        <v>312</v>
      </c>
      <c r="D467" s="119" t="s">
        <v>218</v>
      </c>
      <c r="E467" s="53">
        <v>7026</v>
      </c>
      <c r="F467" s="137"/>
      <c r="G467" s="137"/>
      <c r="H467" s="138"/>
      <c r="I467" s="137"/>
      <c r="J467" s="137"/>
      <c r="K467" s="137"/>
      <c r="L467" s="137"/>
      <c r="M467" s="137"/>
      <c r="N467" s="137"/>
      <c r="O467" s="137"/>
      <c r="P467" s="137"/>
      <c r="Q467" s="125"/>
    </row>
    <row r="468" spans="1:17" s="53" customFormat="1" ht="13">
      <c r="A468" s="127" t="s">
        <v>631</v>
      </c>
      <c r="B468" s="128" t="s">
        <v>485</v>
      </c>
      <c r="C468" s="128" t="s">
        <v>312</v>
      </c>
      <c r="D468" s="119" t="s">
        <v>219</v>
      </c>
      <c r="E468" s="53">
        <v>327</v>
      </c>
      <c r="F468" s="137"/>
      <c r="G468" s="137"/>
      <c r="H468" s="137"/>
      <c r="I468" s="137"/>
      <c r="J468" s="137"/>
      <c r="K468" s="137"/>
      <c r="L468" s="137"/>
      <c r="M468" s="137"/>
      <c r="N468" s="137"/>
      <c r="O468" s="137"/>
      <c r="P468" s="137"/>
      <c r="Q468" s="125"/>
    </row>
    <row r="469" spans="1:17" s="53" customFormat="1" ht="13">
      <c r="A469" s="127" t="s">
        <v>631</v>
      </c>
      <c r="B469" s="128" t="s">
        <v>485</v>
      </c>
      <c r="C469" s="128" t="s">
        <v>312</v>
      </c>
      <c r="D469" s="119" t="s">
        <v>220</v>
      </c>
      <c r="E469" s="53">
        <v>4.4000000000000004</v>
      </c>
      <c r="F469" s="138"/>
      <c r="G469" s="138"/>
      <c r="H469" s="137"/>
      <c r="I469" s="138"/>
      <c r="J469" s="138"/>
      <c r="K469" s="138"/>
      <c r="L469" s="138"/>
      <c r="M469" s="138"/>
      <c r="N469" s="138"/>
      <c r="O469" s="138"/>
      <c r="P469" s="138"/>
      <c r="Q469" s="126"/>
    </row>
    <row r="470" spans="1:17" s="54" customFormat="1" ht="13">
      <c r="A470" s="127" t="s">
        <v>631</v>
      </c>
      <c r="B470" s="128" t="s">
        <v>486</v>
      </c>
      <c r="C470" s="128" t="s">
        <v>313</v>
      </c>
      <c r="D470" s="119" t="s">
        <v>217</v>
      </c>
      <c r="E470" s="54">
        <v>7032</v>
      </c>
      <c r="F470" s="137"/>
      <c r="G470" s="137"/>
      <c r="H470" s="137"/>
      <c r="I470" s="137"/>
      <c r="J470" s="137"/>
      <c r="K470" s="137"/>
      <c r="L470" s="137"/>
      <c r="M470" s="137"/>
      <c r="N470" s="137"/>
      <c r="O470" s="137"/>
      <c r="P470" s="137"/>
      <c r="Q470" s="125"/>
    </row>
    <row r="471" spans="1:17" ht="13">
      <c r="A471" s="127" t="s">
        <v>631</v>
      </c>
      <c r="B471" s="128" t="s">
        <v>486</v>
      </c>
      <c r="C471" s="128" t="s">
        <v>313</v>
      </c>
      <c r="D471" s="119" t="s">
        <v>218</v>
      </c>
      <c r="E471">
        <v>6703</v>
      </c>
      <c r="F471" s="137"/>
      <c r="G471" s="137"/>
      <c r="H471" s="138"/>
      <c r="I471" s="137"/>
      <c r="J471" s="137"/>
      <c r="K471" s="137"/>
      <c r="L471" s="137"/>
      <c r="M471" s="137"/>
      <c r="N471" s="137"/>
      <c r="O471" s="137"/>
      <c r="P471" s="137"/>
      <c r="Q471" s="125"/>
    </row>
    <row r="472" spans="1:17" ht="13">
      <c r="A472" s="127" t="s">
        <v>631</v>
      </c>
      <c r="B472" s="128" t="s">
        <v>486</v>
      </c>
      <c r="C472" s="128" t="s">
        <v>313</v>
      </c>
      <c r="D472" s="119" t="s">
        <v>219</v>
      </c>
      <c r="E472">
        <v>329</v>
      </c>
      <c r="F472" s="137"/>
      <c r="G472" s="137"/>
      <c r="H472" s="137"/>
      <c r="I472" s="137"/>
      <c r="J472" s="137"/>
      <c r="K472" s="137"/>
      <c r="L472" s="137"/>
      <c r="M472" s="137"/>
      <c r="N472" s="137"/>
      <c r="O472" s="137"/>
      <c r="P472" s="137"/>
      <c r="Q472" s="125"/>
    </row>
    <row r="473" spans="1:17" ht="13">
      <c r="A473" s="127" t="s">
        <v>631</v>
      </c>
      <c r="B473" s="128" t="s">
        <v>486</v>
      </c>
      <c r="C473" s="128" t="s">
        <v>313</v>
      </c>
      <c r="D473" s="119" t="s">
        <v>220</v>
      </c>
      <c r="E473">
        <v>4.7</v>
      </c>
      <c r="F473" s="138"/>
      <c r="G473" s="138"/>
      <c r="H473" s="137"/>
      <c r="I473" s="138"/>
      <c r="J473" s="138"/>
      <c r="K473" s="138"/>
      <c r="L473" s="138"/>
      <c r="M473" s="138"/>
      <c r="N473" s="138"/>
      <c r="O473" s="138"/>
      <c r="P473" s="138"/>
      <c r="Q473" s="126"/>
    </row>
    <row r="474" spans="1:17" ht="13">
      <c r="A474" s="127" t="s">
        <v>631</v>
      </c>
      <c r="B474" s="128" t="s">
        <v>487</v>
      </c>
      <c r="C474" s="128" t="s">
        <v>314</v>
      </c>
      <c r="D474" s="119" t="s">
        <v>217</v>
      </c>
      <c r="E474">
        <v>8115</v>
      </c>
      <c r="F474" s="137"/>
      <c r="G474" s="137"/>
      <c r="H474" s="137"/>
      <c r="I474" s="137"/>
      <c r="J474" s="137"/>
      <c r="K474" s="137"/>
      <c r="L474" s="137"/>
      <c r="M474" s="137"/>
      <c r="N474" s="137"/>
      <c r="O474" s="137"/>
      <c r="P474" s="137"/>
      <c r="Q474" s="125"/>
    </row>
    <row r="475" spans="1:17" ht="13">
      <c r="A475" s="127" t="s">
        <v>631</v>
      </c>
      <c r="B475" s="128" t="s">
        <v>487</v>
      </c>
      <c r="C475" s="128" t="s">
        <v>314</v>
      </c>
      <c r="D475" s="119" t="s">
        <v>218</v>
      </c>
      <c r="E475">
        <v>7620</v>
      </c>
      <c r="F475" s="137"/>
      <c r="G475" s="137"/>
      <c r="H475" s="138"/>
      <c r="I475" s="137"/>
      <c r="J475" s="137"/>
      <c r="K475" s="137"/>
      <c r="L475" s="137"/>
      <c r="M475" s="137"/>
      <c r="N475" s="137"/>
      <c r="O475" s="137"/>
      <c r="P475" s="137"/>
      <c r="Q475" s="125"/>
    </row>
    <row r="476" spans="1:17" ht="13">
      <c r="A476" s="127" t="s">
        <v>631</v>
      </c>
      <c r="B476" s="128" t="s">
        <v>487</v>
      </c>
      <c r="C476" s="128" t="s">
        <v>314</v>
      </c>
      <c r="D476" s="119" t="s">
        <v>219</v>
      </c>
      <c r="E476">
        <v>495</v>
      </c>
      <c r="F476" s="137"/>
      <c r="G476" s="137"/>
      <c r="H476" s="137"/>
      <c r="I476" s="137"/>
      <c r="J476" s="137"/>
      <c r="K476" s="137"/>
      <c r="L476" s="137"/>
      <c r="M476" s="137"/>
      <c r="N476" s="137"/>
      <c r="O476" s="137"/>
      <c r="P476" s="137"/>
      <c r="Q476" s="125"/>
    </row>
    <row r="477" spans="1:17" ht="13">
      <c r="A477" s="127" t="s">
        <v>631</v>
      </c>
      <c r="B477" s="128" t="s">
        <v>487</v>
      </c>
      <c r="C477" s="128" t="s">
        <v>314</v>
      </c>
      <c r="D477" s="119" t="s">
        <v>220</v>
      </c>
      <c r="E477">
        <v>6.1</v>
      </c>
      <c r="F477" s="138"/>
      <c r="G477" s="138"/>
      <c r="H477" s="137"/>
      <c r="I477" s="138"/>
      <c r="J477" s="138"/>
      <c r="K477" s="138"/>
      <c r="L477" s="138"/>
      <c r="M477" s="138"/>
      <c r="N477" s="138"/>
      <c r="O477" s="138"/>
      <c r="P477" s="138"/>
      <c r="Q477" s="126"/>
    </row>
    <row r="478" spans="1:17" ht="13">
      <c r="A478" s="127" t="s">
        <v>631</v>
      </c>
      <c r="B478" s="128" t="s">
        <v>488</v>
      </c>
      <c r="C478" s="128" t="s">
        <v>315</v>
      </c>
      <c r="D478" s="119" t="s">
        <v>217</v>
      </c>
      <c r="E478">
        <v>10357</v>
      </c>
      <c r="F478" s="137"/>
      <c r="G478" s="137"/>
      <c r="H478" s="137"/>
      <c r="I478" s="137"/>
      <c r="J478" s="137"/>
      <c r="K478" s="137"/>
      <c r="L478" s="137"/>
      <c r="M478" s="137"/>
      <c r="N478" s="137"/>
      <c r="O478" s="137"/>
      <c r="P478" s="137"/>
      <c r="Q478" s="125"/>
    </row>
    <row r="479" spans="1:17" ht="13">
      <c r="A479" s="127" t="s">
        <v>631</v>
      </c>
      <c r="B479" s="128" t="s">
        <v>488</v>
      </c>
      <c r="C479" s="128" t="s">
        <v>315</v>
      </c>
      <c r="D479" s="119" t="s">
        <v>218</v>
      </c>
      <c r="E479">
        <v>9788</v>
      </c>
      <c r="F479" s="137"/>
      <c r="G479" s="137"/>
      <c r="H479" s="138"/>
      <c r="I479" s="137"/>
      <c r="J479" s="137"/>
      <c r="K479" s="137"/>
      <c r="L479" s="137"/>
      <c r="M479" s="137"/>
      <c r="N479" s="137"/>
      <c r="O479" s="137"/>
      <c r="P479" s="137"/>
      <c r="Q479" s="125"/>
    </row>
    <row r="480" spans="1:17" ht="13">
      <c r="A480" s="127" t="s">
        <v>631</v>
      </c>
      <c r="B480" s="128" t="s">
        <v>488</v>
      </c>
      <c r="C480" s="128" t="s">
        <v>315</v>
      </c>
      <c r="D480" s="119" t="s">
        <v>219</v>
      </c>
      <c r="E480">
        <v>569</v>
      </c>
      <c r="F480" s="137"/>
      <c r="G480" s="137"/>
      <c r="H480" s="137"/>
      <c r="I480" s="137"/>
      <c r="J480" s="137"/>
      <c r="K480" s="137"/>
      <c r="L480" s="137"/>
      <c r="M480" s="137"/>
      <c r="N480" s="137"/>
      <c r="O480" s="137"/>
      <c r="P480" s="137"/>
      <c r="Q480" s="125"/>
    </row>
    <row r="481" spans="1:17" ht="13">
      <c r="A481" s="127" t="s">
        <v>631</v>
      </c>
      <c r="B481" s="128" t="s">
        <v>488</v>
      </c>
      <c r="C481" s="128" t="s">
        <v>315</v>
      </c>
      <c r="D481" s="119" t="s">
        <v>220</v>
      </c>
      <c r="E481">
        <v>5.5</v>
      </c>
      <c r="F481" s="138"/>
      <c r="G481" s="138"/>
      <c r="H481" s="137"/>
      <c r="I481" s="138"/>
      <c r="J481" s="138"/>
      <c r="K481" s="138"/>
      <c r="L481" s="138"/>
      <c r="M481" s="138"/>
      <c r="N481" s="138"/>
      <c r="O481" s="138"/>
      <c r="P481" s="138"/>
      <c r="Q481" s="126"/>
    </row>
    <row r="482" spans="1:17" ht="13">
      <c r="A482" s="127" t="s">
        <v>631</v>
      </c>
      <c r="B482" s="128" t="s">
        <v>489</v>
      </c>
      <c r="C482" s="128" t="s">
        <v>316</v>
      </c>
      <c r="D482" s="119" t="s">
        <v>217</v>
      </c>
      <c r="E482">
        <v>6500</v>
      </c>
      <c r="F482" s="137"/>
      <c r="G482" s="137"/>
      <c r="H482" s="137"/>
      <c r="I482" s="137"/>
      <c r="J482" s="137"/>
      <c r="K482" s="137"/>
      <c r="L482" s="137"/>
      <c r="M482" s="137"/>
      <c r="N482" s="137"/>
      <c r="O482" s="137"/>
      <c r="P482" s="137"/>
      <c r="Q482" s="125"/>
    </row>
    <row r="483" spans="1:17" ht="13">
      <c r="A483" s="127" t="s">
        <v>631</v>
      </c>
      <c r="B483" s="128" t="s">
        <v>489</v>
      </c>
      <c r="C483" s="128" t="s">
        <v>316</v>
      </c>
      <c r="D483" s="119" t="s">
        <v>218</v>
      </c>
      <c r="E483">
        <v>6082</v>
      </c>
      <c r="F483" s="137"/>
      <c r="G483" s="137"/>
      <c r="H483" s="138"/>
      <c r="I483" s="137"/>
      <c r="J483" s="137"/>
      <c r="K483" s="137"/>
      <c r="L483" s="137"/>
      <c r="M483" s="137"/>
      <c r="N483" s="137"/>
      <c r="O483" s="137"/>
      <c r="P483" s="137"/>
      <c r="Q483" s="125"/>
    </row>
    <row r="484" spans="1:17" ht="13">
      <c r="A484" s="127" t="s">
        <v>631</v>
      </c>
      <c r="B484" s="128" t="s">
        <v>489</v>
      </c>
      <c r="C484" s="128" t="s">
        <v>316</v>
      </c>
      <c r="D484" s="119" t="s">
        <v>219</v>
      </c>
      <c r="E484">
        <v>418</v>
      </c>
      <c r="F484" s="137"/>
      <c r="G484" s="137"/>
      <c r="H484" s="137"/>
      <c r="I484" s="137"/>
      <c r="J484" s="137"/>
      <c r="K484" s="137"/>
      <c r="L484" s="137"/>
      <c r="M484" s="137"/>
      <c r="N484" s="137"/>
      <c r="O484" s="137"/>
      <c r="P484" s="137"/>
      <c r="Q484" s="125"/>
    </row>
    <row r="485" spans="1:17" ht="13">
      <c r="A485" s="127" t="s">
        <v>631</v>
      </c>
      <c r="B485" s="128" t="s">
        <v>489</v>
      </c>
      <c r="C485" s="128" t="s">
        <v>316</v>
      </c>
      <c r="D485" s="119" t="s">
        <v>220</v>
      </c>
      <c r="E485">
        <v>6.4</v>
      </c>
      <c r="F485" s="138"/>
      <c r="G485" s="138"/>
      <c r="H485" s="137"/>
      <c r="I485" s="138"/>
      <c r="J485" s="138"/>
      <c r="K485" s="138"/>
      <c r="L485" s="138"/>
      <c r="M485" s="138"/>
      <c r="N485" s="138"/>
      <c r="O485" s="138"/>
      <c r="P485" s="138"/>
      <c r="Q485" s="126"/>
    </row>
    <row r="486" spans="1:17" ht="13">
      <c r="A486" s="127" t="s">
        <v>631</v>
      </c>
      <c r="B486" s="128" t="s">
        <v>490</v>
      </c>
      <c r="C486" s="128" t="s">
        <v>317</v>
      </c>
      <c r="D486" s="119" t="s">
        <v>217</v>
      </c>
      <c r="E486">
        <v>2238</v>
      </c>
      <c r="F486" s="137"/>
      <c r="G486" s="137"/>
      <c r="H486" s="137"/>
      <c r="I486" s="137"/>
      <c r="J486" s="137"/>
      <c r="K486" s="137"/>
      <c r="L486" s="137"/>
      <c r="M486" s="137"/>
      <c r="N486" s="137"/>
      <c r="O486" s="137"/>
      <c r="P486" s="137"/>
      <c r="Q486" s="125"/>
    </row>
    <row r="487" spans="1:17" ht="13">
      <c r="A487" s="127" t="s">
        <v>631</v>
      </c>
      <c r="B487" s="128" t="s">
        <v>490</v>
      </c>
      <c r="C487" s="128" t="s">
        <v>317</v>
      </c>
      <c r="D487" s="119" t="s">
        <v>218</v>
      </c>
      <c r="E487">
        <v>2153</v>
      </c>
      <c r="F487" s="137"/>
      <c r="G487" s="137"/>
      <c r="H487" s="138"/>
      <c r="I487" s="137"/>
      <c r="J487" s="137"/>
      <c r="K487" s="137"/>
      <c r="L487" s="137"/>
      <c r="M487" s="137"/>
      <c r="N487" s="137"/>
      <c r="O487" s="137"/>
      <c r="P487" s="137"/>
      <c r="Q487" s="125"/>
    </row>
    <row r="488" spans="1:17" ht="13">
      <c r="A488" s="127" t="s">
        <v>631</v>
      </c>
      <c r="B488" s="128" t="s">
        <v>490</v>
      </c>
      <c r="C488" s="128" t="s">
        <v>317</v>
      </c>
      <c r="D488" s="119" t="s">
        <v>219</v>
      </c>
      <c r="E488">
        <v>85</v>
      </c>
      <c r="F488" s="137"/>
      <c r="G488" s="137"/>
      <c r="H488" s="137"/>
      <c r="I488" s="137"/>
      <c r="J488" s="137"/>
      <c r="K488" s="137"/>
      <c r="L488" s="137"/>
      <c r="M488" s="137"/>
      <c r="N488" s="137"/>
      <c r="O488" s="137"/>
      <c r="P488" s="137"/>
      <c r="Q488" s="125"/>
    </row>
    <row r="489" spans="1:17" ht="13">
      <c r="A489" s="127" t="s">
        <v>631</v>
      </c>
      <c r="B489" s="128" t="s">
        <v>490</v>
      </c>
      <c r="C489" s="128" t="s">
        <v>317</v>
      </c>
      <c r="D489" s="119" t="s">
        <v>220</v>
      </c>
      <c r="E489">
        <v>3.8</v>
      </c>
      <c r="F489" s="138"/>
      <c r="G489" s="138"/>
      <c r="H489" s="137"/>
      <c r="I489" s="138"/>
      <c r="J489" s="138"/>
      <c r="K489" s="138"/>
      <c r="L489" s="138"/>
      <c r="M489" s="138"/>
      <c r="N489" s="138"/>
      <c r="O489" s="138"/>
      <c r="P489" s="138"/>
      <c r="Q489" s="126"/>
    </row>
    <row r="490" spans="1:17" ht="13">
      <c r="A490" s="127" t="s">
        <v>631</v>
      </c>
      <c r="B490" s="128" t="s">
        <v>491</v>
      </c>
      <c r="C490" s="128" t="s">
        <v>318</v>
      </c>
      <c r="D490" s="119" t="s">
        <v>217</v>
      </c>
      <c r="E490">
        <v>5050</v>
      </c>
      <c r="F490" s="137"/>
      <c r="G490" s="137"/>
      <c r="H490" s="137"/>
      <c r="I490" s="137"/>
      <c r="J490" s="137"/>
      <c r="K490" s="137"/>
      <c r="L490" s="137"/>
      <c r="M490" s="137"/>
      <c r="N490" s="137"/>
      <c r="O490" s="137"/>
      <c r="P490" s="137"/>
      <c r="Q490" s="125"/>
    </row>
    <row r="491" spans="1:17" ht="13">
      <c r="A491" s="127" t="s">
        <v>631</v>
      </c>
      <c r="B491" s="128" t="s">
        <v>491</v>
      </c>
      <c r="C491" s="128" t="s">
        <v>318</v>
      </c>
      <c r="D491" s="119" t="s">
        <v>218</v>
      </c>
      <c r="E491">
        <v>4804</v>
      </c>
      <c r="F491" s="137"/>
      <c r="G491" s="137"/>
      <c r="H491" s="138"/>
      <c r="I491" s="137"/>
      <c r="J491" s="137"/>
      <c r="K491" s="137"/>
      <c r="L491" s="137"/>
      <c r="M491" s="137"/>
      <c r="N491" s="137"/>
      <c r="O491" s="137"/>
      <c r="P491" s="137"/>
      <c r="Q491" s="125"/>
    </row>
    <row r="492" spans="1:17" ht="13">
      <c r="A492" s="127" t="s">
        <v>631</v>
      </c>
      <c r="B492" s="128" t="s">
        <v>491</v>
      </c>
      <c r="C492" s="128" t="s">
        <v>318</v>
      </c>
      <c r="D492" s="119" t="s">
        <v>219</v>
      </c>
      <c r="E492">
        <v>246</v>
      </c>
      <c r="F492" s="137"/>
      <c r="G492" s="137"/>
      <c r="H492" s="137"/>
      <c r="I492" s="137"/>
      <c r="J492" s="137"/>
      <c r="K492" s="137"/>
      <c r="L492" s="137"/>
      <c r="M492" s="137"/>
      <c r="N492" s="137"/>
      <c r="O492" s="137"/>
      <c r="P492" s="137"/>
      <c r="Q492" s="125"/>
    </row>
    <row r="493" spans="1:17" ht="13">
      <c r="A493" s="127" t="s">
        <v>631</v>
      </c>
      <c r="B493" s="128" t="s">
        <v>491</v>
      </c>
      <c r="C493" s="128" t="s">
        <v>318</v>
      </c>
      <c r="D493" s="119" t="s">
        <v>220</v>
      </c>
      <c r="E493">
        <v>4.9000000000000004</v>
      </c>
      <c r="F493" s="138"/>
      <c r="G493" s="138"/>
      <c r="H493" s="137"/>
      <c r="I493" s="138"/>
      <c r="J493" s="138"/>
      <c r="K493" s="138"/>
      <c r="L493" s="138"/>
      <c r="M493" s="138"/>
      <c r="N493" s="138"/>
      <c r="O493" s="138"/>
      <c r="P493" s="138"/>
      <c r="Q493" s="126"/>
    </row>
    <row r="494" spans="1:17" ht="13">
      <c r="A494" s="127" t="s">
        <v>631</v>
      </c>
      <c r="B494" s="128" t="s">
        <v>492</v>
      </c>
      <c r="C494" s="128" t="s">
        <v>319</v>
      </c>
      <c r="D494" s="119" t="s">
        <v>217</v>
      </c>
      <c r="E494">
        <v>2397</v>
      </c>
      <c r="F494" s="137"/>
      <c r="G494" s="137"/>
      <c r="H494" s="137"/>
      <c r="I494" s="137"/>
      <c r="J494" s="137"/>
      <c r="K494" s="137"/>
      <c r="L494" s="137"/>
      <c r="M494" s="137"/>
      <c r="N494" s="137"/>
      <c r="O494" s="137"/>
      <c r="P494" s="137"/>
      <c r="Q494" s="125"/>
    </row>
    <row r="495" spans="1:17" ht="13">
      <c r="A495" s="127" t="s">
        <v>631</v>
      </c>
      <c r="B495" s="128" t="s">
        <v>492</v>
      </c>
      <c r="C495" s="128" t="s">
        <v>319</v>
      </c>
      <c r="D495" s="119" t="s">
        <v>218</v>
      </c>
      <c r="E495">
        <v>2261</v>
      </c>
      <c r="F495" s="137"/>
      <c r="G495" s="137"/>
      <c r="H495" s="138"/>
      <c r="I495" s="137"/>
      <c r="J495" s="137"/>
      <c r="K495" s="137"/>
      <c r="L495" s="137"/>
      <c r="M495" s="137"/>
      <c r="N495" s="137"/>
      <c r="O495" s="137"/>
      <c r="P495" s="137"/>
      <c r="Q495" s="125"/>
    </row>
    <row r="496" spans="1:17" ht="13">
      <c r="A496" s="127" t="s">
        <v>631</v>
      </c>
      <c r="B496" s="128" t="s">
        <v>492</v>
      </c>
      <c r="C496" s="128" t="s">
        <v>319</v>
      </c>
      <c r="D496" s="119" t="s">
        <v>219</v>
      </c>
      <c r="E496">
        <v>136</v>
      </c>
      <c r="F496" s="137"/>
      <c r="G496" s="137"/>
      <c r="H496" s="137"/>
      <c r="I496" s="137"/>
      <c r="J496" s="137"/>
      <c r="K496" s="137"/>
      <c r="L496" s="137"/>
      <c r="M496" s="137"/>
      <c r="N496" s="137"/>
      <c r="O496" s="137"/>
      <c r="P496" s="137"/>
      <c r="Q496" s="125"/>
    </row>
    <row r="497" spans="1:17" ht="13">
      <c r="A497" s="127" t="s">
        <v>631</v>
      </c>
      <c r="B497" s="128" t="s">
        <v>492</v>
      </c>
      <c r="C497" s="128" t="s">
        <v>319</v>
      </c>
      <c r="D497" s="119" t="s">
        <v>220</v>
      </c>
      <c r="E497">
        <v>5.7</v>
      </c>
      <c r="F497" s="138"/>
      <c r="G497" s="138"/>
      <c r="H497" s="137"/>
      <c r="I497" s="138"/>
      <c r="J497" s="138"/>
      <c r="K497" s="138"/>
      <c r="L497" s="138"/>
      <c r="M497" s="138"/>
      <c r="N497" s="138"/>
      <c r="O497" s="138"/>
      <c r="P497" s="138"/>
      <c r="Q497" s="126"/>
    </row>
    <row r="498" spans="1:17" ht="13">
      <c r="A498" s="127" t="s">
        <v>631</v>
      </c>
      <c r="B498" s="128" t="s">
        <v>493</v>
      </c>
      <c r="C498" s="128" t="s">
        <v>320</v>
      </c>
      <c r="D498" s="119" t="s">
        <v>217</v>
      </c>
      <c r="E498">
        <v>4806</v>
      </c>
      <c r="F498" s="137"/>
      <c r="G498" s="137"/>
      <c r="H498" s="137"/>
      <c r="I498" s="137"/>
      <c r="J498" s="137"/>
      <c r="K498" s="137"/>
      <c r="L498" s="137"/>
      <c r="M498" s="137"/>
      <c r="N498" s="137"/>
      <c r="O498" s="137"/>
      <c r="P498" s="137"/>
      <c r="Q498" s="125"/>
    </row>
    <row r="499" spans="1:17" ht="13">
      <c r="A499" s="127" t="s">
        <v>631</v>
      </c>
      <c r="B499" s="128" t="s">
        <v>493</v>
      </c>
      <c r="C499" s="128" t="s">
        <v>320</v>
      </c>
      <c r="D499" s="119" t="s">
        <v>218</v>
      </c>
      <c r="E499">
        <v>4511</v>
      </c>
      <c r="F499" s="137"/>
      <c r="G499" s="137"/>
      <c r="H499" s="138"/>
      <c r="I499" s="137"/>
      <c r="J499" s="137"/>
      <c r="K499" s="137"/>
      <c r="L499" s="137"/>
      <c r="M499" s="137"/>
      <c r="N499" s="137"/>
      <c r="O499" s="137"/>
      <c r="P499" s="137"/>
      <c r="Q499" s="125"/>
    </row>
    <row r="500" spans="1:17" ht="13">
      <c r="A500" s="127" t="s">
        <v>631</v>
      </c>
      <c r="B500" s="128" t="s">
        <v>493</v>
      </c>
      <c r="C500" s="128" t="s">
        <v>320</v>
      </c>
      <c r="D500" s="119" t="s">
        <v>219</v>
      </c>
      <c r="E500">
        <v>295</v>
      </c>
      <c r="F500" s="137"/>
      <c r="G500" s="137"/>
      <c r="H500" s="137"/>
      <c r="I500" s="137"/>
      <c r="J500" s="137"/>
      <c r="K500" s="137"/>
      <c r="L500" s="137"/>
      <c r="M500" s="137"/>
      <c r="N500" s="137"/>
      <c r="O500" s="137"/>
      <c r="P500" s="137"/>
      <c r="Q500" s="125"/>
    </row>
    <row r="501" spans="1:17" ht="13">
      <c r="A501" s="127" t="s">
        <v>631</v>
      </c>
      <c r="B501" s="128" t="s">
        <v>493</v>
      </c>
      <c r="C501" s="128" t="s">
        <v>320</v>
      </c>
      <c r="D501" s="119" t="s">
        <v>220</v>
      </c>
      <c r="E501">
        <v>6.1</v>
      </c>
      <c r="F501" s="138"/>
      <c r="G501" s="138"/>
      <c r="H501" s="137"/>
      <c r="I501" s="138"/>
      <c r="J501" s="138"/>
      <c r="K501" s="138"/>
      <c r="L501" s="138"/>
      <c r="M501" s="138"/>
      <c r="N501" s="138"/>
      <c r="O501" s="138"/>
      <c r="P501" s="138"/>
      <c r="Q501" s="126"/>
    </row>
    <row r="502" spans="1:17" ht="13">
      <c r="A502" s="127" t="s">
        <v>631</v>
      </c>
      <c r="B502" s="128" t="s">
        <v>494</v>
      </c>
      <c r="C502" s="128" t="s">
        <v>321</v>
      </c>
      <c r="D502" s="119" t="s">
        <v>217</v>
      </c>
      <c r="E502">
        <v>4766</v>
      </c>
      <c r="F502" s="137"/>
      <c r="G502" s="137"/>
      <c r="H502" s="137"/>
      <c r="I502" s="137"/>
      <c r="J502" s="137"/>
      <c r="K502" s="137"/>
      <c r="L502" s="137"/>
      <c r="M502" s="137"/>
      <c r="N502" s="137"/>
      <c r="O502" s="137"/>
      <c r="P502" s="137"/>
      <c r="Q502" s="125"/>
    </row>
    <row r="503" spans="1:17" ht="13">
      <c r="A503" s="127" t="s">
        <v>631</v>
      </c>
      <c r="B503" s="128" t="s">
        <v>494</v>
      </c>
      <c r="C503" s="128" t="s">
        <v>321</v>
      </c>
      <c r="D503" s="119" t="s">
        <v>218</v>
      </c>
      <c r="E503">
        <v>4465</v>
      </c>
      <c r="F503" s="137"/>
      <c r="G503" s="137"/>
      <c r="H503" s="138"/>
      <c r="I503" s="137"/>
      <c r="J503" s="137"/>
      <c r="K503" s="137"/>
      <c r="L503" s="137"/>
      <c r="M503" s="137"/>
      <c r="N503" s="137"/>
      <c r="O503" s="137"/>
      <c r="P503" s="137"/>
      <c r="Q503" s="125"/>
    </row>
    <row r="504" spans="1:17" ht="13">
      <c r="A504" s="127" t="s">
        <v>631</v>
      </c>
      <c r="B504" s="128" t="s">
        <v>494</v>
      </c>
      <c r="C504" s="128" t="s">
        <v>321</v>
      </c>
      <c r="D504" s="119" t="s">
        <v>219</v>
      </c>
      <c r="E504">
        <v>301</v>
      </c>
      <c r="F504" s="137"/>
      <c r="G504" s="137"/>
      <c r="H504" s="137"/>
      <c r="I504" s="137"/>
      <c r="J504" s="137"/>
      <c r="K504" s="137"/>
      <c r="L504" s="137"/>
      <c r="M504" s="137"/>
      <c r="N504" s="137"/>
      <c r="O504" s="137"/>
      <c r="P504" s="137"/>
      <c r="Q504" s="125"/>
    </row>
    <row r="505" spans="1:17" ht="13">
      <c r="A505" s="127" t="s">
        <v>631</v>
      </c>
      <c r="B505" s="128" t="s">
        <v>494</v>
      </c>
      <c r="C505" s="128" t="s">
        <v>321</v>
      </c>
      <c r="D505" s="119" t="s">
        <v>220</v>
      </c>
      <c r="E505">
        <v>6.3</v>
      </c>
      <c r="F505" s="138"/>
      <c r="G505" s="138"/>
      <c r="H505" s="137"/>
      <c r="I505" s="138"/>
      <c r="J505" s="138"/>
      <c r="K505" s="138"/>
      <c r="L505" s="138"/>
      <c r="M505" s="138"/>
      <c r="N505" s="138"/>
      <c r="O505" s="138"/>
      <c r="P505" s="138"/>
      <c r="Q505" s="126"/>
    </row>
    <row r="506" spans="1:17" ht="13">
      <c r="A506" s="127" t="s">
        <v>631</v>
      </c>
      <c r="B506" s="128" t="s">
        <v>495</v>
      </c>
      <c r="C506" s="128" t="s">
        <v>322</v>
      </c>
      <c r="D506" s="119" t="s">
        <v>217</v>
      </c>
      <c r="E506">
        <v>4196</v>
      </c>
      <c r="F506" s="137"/>
      <c r="G506" s="137"/>
      <c r="H506" s="137"/>
      <c r="I506" s="137"/>
      <c r="J506" s="137"/>
      <c r="K506" s="137"/>
      <c r="L506" s="137"/>
      <c r="M506" s="137"/>
      <c r="N506" s="137"/>
      <c r="O506" s="137"/>
      <c r="P506" s="137"/>
      <c r="Q506" s="125"/>
    </row>
    <row r="507" spans="1:17" ht="13">
      <c r="A507" s="127" t="s">
        <v>631</v>
      </c>
      <c r="B507" s="128" t="s">
        <v>495</v>
      </c>
      <c r="C507" s="128" t="s">
        <v>322</v>
      </c>
      <c r="D507" s="119" t="s">
        <v>218</v>
      </c>
      <c r="E507">
        <v>3998</v>
      </c>
      <c r="F507" s="137"/>
      <c r="G507" s="137"/>
      <c r="H507" s="138"/>
      <c r="I507" s="137"/>
      <c r="J507" s="137"/>
      <c r="K507" s="137"/>
      <c r="L507" s="137"/>
      <c r="M507" s="137"/>
      <c r="N507" s="137"/>
      <c r="O507" s="137"/>
      <c r="P507" s="137"/>
      <c r="Q507" s="125"/>
    </row>
    <row r="508" spans="1:17" ht="13">
      <c r="A508" s="127" t="s">
        <v>631</v>
      </c>
      <c r="B508" s="128" t="s">
        <v>495</v>
      </c>
      <c r="C508" s="128" t="s">
        <v>322</v>
      </c>
      <c r="D508" s="119" t="s">
        <v>219</v>
      </c>
      <c r="E508">
        <v>198</v>
      </c>
      <c r="F508" s="137"/>
      <c r="G508" s="137"/>
      <c r="H508" s="137"/>
      <c r="I508" s="137"/>
      <c r="J508" s="137"/>
      <c r="K508" s="137"/>
      <c r="L508" s="137"/>
      <c r="M508" s="137"/>
      <c r="N508" s="137"/>
      <c r="O508" s="137"/>
      <c r="P508" s="137"/>
      <c r="Q508" s="125"/>
    </row>
    <row r="509" spans="1:17" ht="13">
      <c r="A509" s="127" t="s">
        <v>631</v>
      </c>
      <c r="B509" s="128" t="s">
        <v>495</v>
      </c>
      <c r="C509" s="128" t="s">
        <v>322</v>
      </c>
      <c r="D509" s="119" t="s">
        <v>220</v>
      </c>
      <c r="E509">
        <v>4.7</v>
      </c>
      <c r="F509" s="138"/>
      <c r="G509" s="138"/>
      <c r="H509" s="137"/>
      <c r="I509" s="138"/>
      <c r="J509" s="138"/>
      <c r="K509" s="138"/>
      <c r="L509" s="138"/>
      <c r="M509" s="138"/>
      <c r="N509" s="138"/>
      <c r="O509" s="138"/>
      <c r="P509" s="138"/>
      <c r="Q509" s="126"/>
    </row>
    <row r="510" spans="1:17" ht="13">
      <c r="A510" s="127" t="s">
        <v>631</v>
      </c>
      <c r="B510" s="128" t="s">
        <v>496</v>
      </c>
      <c r="C510" s="128" t="s">
        <v>323</v>
      </c>
      <c r="D510" s="119" t="s">
        <v>217</v>
      </c>
      <c r="E510">
        <v>12181</v>
      </c>
      <c r="F510" s="137"/>
      <c r="G510" s="137"/>
      <c r="H510" s="137"/>
      <c r="I510" s="137"/>
      <c r="J510" s="137"/>
      <c r="K510" s="137"/>
      <c r="L510" s="137"/>
      <c r="M510" s="137"/>
      <c r="N510" s="137"/>
      <c r="O510" s="137"/>
      <c r="P510" s="137"/>
      <c r="Q510" s="125"/>
    </row>
    <row r="511" spans="1:17" ht="13">
      <c r="A511" s="127" t="s">
        <v>631</v>
      </c>
      <c r="B511" s="128" t="s">
        <v>496</v>
      </c>
      <c r="C511" s="128" t="s">
        <v>323</v>
      </c>
      <c r="D511" s="119" t="s">
        <v>218</v>
      </c>
      <c r="E511">
        <v>11654</v>
      </c>
      <c r="F511" s="137"/>
      <c r="G511" s="137"/>
      <c r="H511" s="138"/>
      <c r="I511" s="137"/>
      <c r="J511" s="137"/>
      <c r="K511" s="137"/>
      <c r="L511" s="137"/>
      <c r="M511" s="137"/>
      <c r="N511" s="137"/>
      <c r="O511" s="137"/>
      <c r="P511" s="137"/>
      <c r="Q511" s="125"/>
    </row>
    <row r="512" spans="1:17" ht="13">
      <c r="A512" s="127" t="s">
        <v>631</v>
      </c>
      <c r="B512" s="128" t="s">
        <v>496</v>
      </c>
      <c r="C512" s="128" t="s">
        <v>323</v>
      </c>
      <c r="D512" s="119" t="s">
        <v>219</v>
      </c>
      <c r="E512">
        <v>527</v>
      </c>
      <c r="F512" s="137"/>
      <c r="G512" s="137"/>
      <c r="H512" s="137"/>
      <c r="I512" s="137"/>
      <c r="J512" s="137"/>
      <c r="K512" s="137"/>
      <c r="L512" s="137"/>
      <c r="M512" s="137"/>
      <c r="N512" s="137"/>
      <c r="O512" s="137"/>
      <c r="P512" s="137"/>
      <c r="Q512" s="125"/>
    </row>
    <row r="513" spans="1:17" ht="13">
      <c r="A513" s="127" t="s">
        <v>631</v>
      </c>
      <c r="B513" s="128" t="s">
        <v>496</v>
      </c>
      <c r="C513" s="128" t="s">
        <v>323</v>
      </c>
      <c r="D513" s="119" t="s">
        <v>220</v>
      </c>
      <c r="E513">
        <v>4.3</v>
      </c>
      <c r="F513" s="138"/>
      <c r="G513" s="138"/>
      <c r="H513" s="137"/>
      <c r="I513" s="138"/>
      <c r="J513" s="138"/>
      <c r="K513" s="138"/>
      <c r="L513" s="138"/>
      <c r="M513" s="138"/>
      <c r="N513" s="138"/>
      <c r="O513" s="138"/>
      <c r="P513" s="138"/>
      <c r="Q513" s="126"/>
    </row>
    <row r="514" spans="1:17" ht="13">
      <c r="A514" s="127" t="s">
        <v>631</v>
      </c>
      <c r="B514" s="128" t="s">
        <v>497</v>
      </c>
      <c r="C514" s="128" t="s">
        <v>324</v>
      </c>
      <c r="D514" s="119" t="s">
        <v>217</v>
      </c>
      <c r="E514">
        <v>11387</v>
      </c>
      <c r="F514" s="137"/>
      <c r="G514" s="137"/>
      <c r="H514" s="137"/>
      <c r="I514" s="137"/>
      <c r="J514" s="137"/>
      <c r="K514" s="137"/>
      <c r="L514" s="137"/>
      <c r="M514" s="137"/>
      <c r="N514" s="137"/>
      <c r="O514" s="137"/>
      <c r="P514" s="137"/>
      <c r="Q514" s="125"/>
    </row>
    <row r="515" spans="1:17" ht="13">
      <c r="A515" s="127" t="s">
        <v>631</v>
      </c>
      <c r="B515" s="128" t="s">
        <v>497</v>
      </c>
      <c r="C515" s="128" t="s">
        <v>324</v>
      </c>
      <c r="D515" s="119" t="s">
        <v>218</v>
      </c>
      <c r="E515">
        <v>10867</v>
      </c>
      <c r="F515" s="137"/>
      <c r="G515" s="137"/>
      <c r="H515" s="138"/>
      <c r="I515" s="137"/>
      <c r="J515" s="137"/>
      <c r="K515" s="137"/>
      <c r="L515" s="137"/>
      <c r="M515" s="137"/>
      <c r="N515" s="137"/>
      <c r="O515" s="137"/>
      <c r="P515" s="137"/>
      <c r="Q515" s="125"/>
    </row>
    <row r="516" spans="1:17" ht="13">
      <c r="A516" s="127" t="s">
        <v>631</v>
      </c>
      <c r="B516" s="128" t="s">
        <v>497</v>
      </c>
      <c r="C516" s="128" t="s">
        <v>324</v>
      </c>
      <c r="D516" s="119" t="s">
        <v>219</v>
      </c>
      <c r="E516">
        <v>520</v>
      </c>
      <c r="F516" s="137"/>
      <c r="G516" s="137"/>
      <c r="H516" s="137"/>
      <c r="I516" s="137"/>
      <c r="J516" s="137"/>
      <c r="K516" s="137"/>
      <c r="L516" s="137"/>
      <c r="M516" s="137"/>
      <c r="N516" s="137"/>
      <c r="O516" s="137"/>
      <c r="P516" s="137"/>
      <c r="Q516" s="125"/>
    </row>
    <row r="517" spans="1:17" ht="13">
      <c r="A517" s="127" t="s">
        <v>631</v>
      </c>
      <c r="B517" s="128" t="s">
        <v>497</v>
      </c>
      <c r="C517" s="128" t="s">
        <v>324</v>
      </c>
      <c r="D517" s="119" t="s">
        <v>220</v>
      </c>
      <c r="E517">
        <v>4.5999999999999996</v>
      </c>
      <c r="F517" s="138"/>
      <c r="G517" s="138"/>
      <c r="H517" s="137"/>
      <c r="I517" s="138"/>
      <c r="J517" s="138"/>
      <c r="K517" s="138"/>
      <c r="L517" s="138"/>
      <c r="M517" s="138"/>
      <c r="N517" s="138"/>
      <c r="O517" s="138"/>
      <c r="P517" s="138"/>
      <c r="Q517" s="126"/>
    </row>
    <row r="518" spans="1:17" ht="13">
      <c r="A518" s="127" t="s">
        <v>631</v>
      </c>
      <c r="B518" s="128" t="s">
        <v>498</v>
      </c>
      <c r="C518" s="128" t="s">
        <v>325</v>
      </c>
      <c r="D518" s="119" t="s">
        <v>217</v>
      </c>
      <c r="E518">
        <v>1336</v>
      </c>
      <c r="F518" s="137"/>
      <c r="G518" s="137"/>
      <c r="H518" s="137"/>
      <c r="I518" s="137"/>
      <c r="J518" s="137"/>
      <c r="K518" s="137"/>
      <c r="L518" s="137"/>
      <c r="M518" s="137"/>
      <c r="N518" s="137"/>
      <c r="O518" s="137"/>
      <c r="P518" s="137"/>
      <c r="Q518" s="125"/>
    </row>
    <row r="519" spans="1:17" ht="13">
      <c r="A519" s="127" t="s">
        <v>631</v>
      </c>
      <c r="B519" s="128" t="s">
        <v>498</v>
      </c>
      <c r="C519" s="128" t="s">
        <v>325</v>
      </c>
      <c r="D519" s="119" t="s">
        <v>218</v>
      </c>
      <c r="E519">
        <v>1295</v>
      </c>
      <c r="F519" s="137"/>
      <c r="G519" s="137"/>
      <c r="H519" s="138"/>
      <c r="I519" s="137"/>
      <c r="J519" s="137"/>
      <c r="K519" s="137"/>
      <c r="L519" s="137"/>
      <c r="M519" s="137"/>
      <c r="N519" s="137"/>
      <c r="O519" s="137"/>
      <c r="P519" s="137"/>
      <c r="Q519" s="125"/>
    </row>
    <row r="520" spans="1:17" ht="13">
      <c r="A520" s="127" t="s">
        <v>631</v>
      </c>
      <c r="B520" s="128" t="s">
        <v>498</v>
      </c>
      <c r="C520" s="128" t="s">
        <v>325</v>
      </c>
      <c r="D520" s="119" t="s">
        <v>219</v>
      </c>
      <c r="E520">
        <v>41</v>
      </c>
      <c r="F520" s="137"/>
      <c r="G520" s="137"/>
      <c r="H520" s="137"/>
      <c r="I520" s="137"/>
      <c r="J520" s="137"/>
      <c r="K520" s="137"/>
      <c r="L520" s="137"/>
      <c r="M520" s="137"/>
      <c r="N520" s="137"/>
      <c r="O520" s="137"/>
      <c r="P520" s="137"/>
      <c r="Q520" s="125"/>
    </row>
    <row r="521" spans="1:17" ht="13">
      <c r="A521" s="127" t="s">
        <v>631</v>
      </c>
      <c r="B521" s="128" t="s">
        <v>498</v>
      </c>
      <c r="C521" s="128" t="s">
        <v>325</v>
      </c>
      <c r="D521" s="119" t="s">
        <v>220</v>
      </c>
      <c r="E521">
        <v>3.1</v>
      </c>
      <c r="F521" s="138"/>
      <c r="G521" s="138"/>
      <c r="H521" s="137"/>
      <c r="I521" s="138"/>
      <c r="J521" s="138"/>
      <c r="K521" s="138"/>
      <c r="L521" s="138"/>
      <c r="M521" s="138"/>
      <c r="N521" s="138"/>
      <c r="O521" s="138"/>
      <c r="P521" s="138"/>
      <c r="Q521" s="126"/>
    </row>
    <row r="522" spans="1:17" ht="13">
      <c r="A522" s="127" t="s">
        <v>631</v>
      </c>
      <c r="B522" s="128" t="s">
        <v>499</v>
      </c>
      <c r="C522" s="128" t="s">
        <v>326</v>
      </c>
      <c r="D522" s="119" t="s">
        <v>217</v>
      </c>
      <c r="E522">
        <v>2236</v>
      </c>
      <c r="F522" s="137"/>
      <c r="G522" s="137"/>
      <c r="H522" s="137"/>
      <c r="I522" s="137"/>
      <c r="J522" s="137"/>
      <c r="K522" s="137"/>
      <c r="L522" s="137"/>
      <c r="M522" s="137"/>
      <c r="N522" s="137"/>
      <c r="O522" s="137"/>
      <c r="P522" s="137"/>
      <c r="Q522" s="125"/>
    </row>
    <row r="523" spans="1:17" ht="13">
      <c r="A523" s="127" t="s">
        <v>631</v>
      </c>
      <c r="B523" s="128" t="s">
        <v>499</v>
      </c>
      <c r="C523" s="128" t="s">
        <v>326</v>
      </c>
      <c r="D523" s="119" t="s">
        <v>218</v>
      </c>
      <c r="E523">
        <v>2117</v>
      </c>
      <c r="F523" s="137"/>
      <c r="G523" s="137"/>
      <c r="H523" s="138"/>
      <c r="I523" s="137"/>
      <c r="J523" s="137"/>
      <c r="K523" s="137"/>
      <c r="L523" s="137"/>
      <c r="M523" s="137"/>
      <c r="N523" s="137"/>
      <c r="O523" s="137"/>
      <c r="P523" s="137"/>
      <c r="Q523" s="125"/>
    </row>
    <row r="524" spans="1:17" ht="13">
      <c r="A524" s="127" t="s">
        <v>631</v>
      </c>
      <c r="B524" s="128" t="s">
        <v>499</v>
      </c>
      <c r="C524" s="128" t="s">
        <v>326</v>
      </c>
      <c r="D524" s="119" t="s">
        <v>219</v>
      </c>
      <c r="E524">
        <v>119</v>
      </c>
      <c r="F524" s="137"/>
      <c r="G524" s="137"/>
      <c r="H524" s="137"/>
      <c r="I524" s="137"/>
      <c r="J524" s="137"/>
      <c r="K524" s="137"/>
      <c r="L524" s="137"/>
      <c r="M524" s="137"/>
      <c r="N524" s="137"/>
      <c r="O524" s="137"/>
      <c r="P524" s="137"/>
      <c r="Q524" s="125"/>
    </row>
    <row r="525" spans="1:17" ht="13">
      <c r="A525" s="127" t="s">
        <v>631</v>
      </c>
      <c r="B525" s="128" t="s">
        <v>499</v>
      </c>
      <c r="C525" s="128" t="s">
        <v>326</v>
      </c>
      <c r="D525" s="119" t="s">
        <v>220</v>
      </c>
      <c r="E525">
        <v>5.3</v>
      </c>
      <c r="F525" s="138"/>
      <c r="G525" s="138"/>
      <c r="H525" s="137"/>
      <c r="I525" s="138"/>
      <c r="J525" s="138"/>
      <c r="K525" s="138"/>
      <c r="L525" s="138"/>
      <c r="M525" s="138"/>
      <c r="N525" s="138"/>
      <c r="O525" s="138"/>
      <c r="P525" s="138"/>
      <c r="Q525" s="126"/>
    </row>
    <row r="526" spans="1:17" ht="13">
      <c r="A526" s="127" t="s">
        <v>631</v>
      </c>
      <c r="B526" s="128" t="s">
        <v>500</v>
      </c>
      <c r="C526" s="128" t="s">
        <v>327</v>
      </c>
      <c r="D526" s="119" t="s">
        <v>217</v>
      </c>
      <c r="E526">
        <v>1969</v>
      </c>
      <c r="F526" s="137"/>
      <c r="G526" s="137"/>
      <c r="H526" s="137"/>
      <c r="I526" s="137"/>
      <c r="J526" s="137"/>
      <c r="K526" s="137"/>
      <c r="L526" s="137"/>
      <c r="M526" s="137"/>
      <c r="N526" s="137"/>
      <c r="O526" s="137"/>
      <c r="P526" s="137"/>
      <c r="Q526" s="125"/>
    </row>
    <row r="527" spans="1:17" ht="13">
      <c r="A527" s="127" t="s">
        <v>631</v>
      </c>
      <c r="B527" s="128" t="s">
        <v>500</v>
      </c>
      <c r="C527" s="128" t="s">
        <v>327</v>
      </c>
      <c r="D527" s="119" t="s">
        <v>218</v>
      </c>
      <c r="E527">
        <v>1887</v>
      </c>
      <c r="F527" s="137"/>
      <c r="G527" s="137"/>
      <c r="H527" s="138"/>
      <c r="I527" s="137"/>
      <c r="J527" s="137"/>
      <c r="K527" s="137"/>
      <c r="L527" s="137"/>
      <c r="M527" s="137"/>
      <c r="N527" s="137"/>
      <c r="O527" s="137"/>
      <c r="P527" s="137"/>
      <c r="Q527" s="125"/>
    </row>
    <row r="528" spans="1:17" ht="13">
      <c r="A528" s="127" t="s">
        <v>631</v>
      </c>
      <c r="B528" s="128" t="s">
        <v>500</v>
      </c>
      <c r="C528" s="128" t="s">
        <v>327</v>
      </c>
      <c r="D528" s="119" t="s">
        <v>219</v>
      </c>
      <c r="E528">
        <v>82</v>
      </c>
      <c r="F528" s="137"/>
      <c r="G528" s="137"/>
      <c r="H528" s="137"/>
      <c r="I528" s="137"/>
      <c r="J528" s="137"/>
      <c r="K528" s="137"/>
      <c r="L528" s="137"/>
      <c r="M528" s="137"/>
      <c r="N528" s="137"/>
      <c r="O528" s="137"/>
      <c r="P528" s="137"/>
      <c r="Q528" s="125"/>
    </row>
    <row r="529" spans="1:17" ht="13">
      <c r="A529" s="127" t="s">
        <v>631</v>
      </c>
      <c r="B529" s="128" t="s">
        <v>500</v>
      </c>
      <c r="C529" s="128" t="s">
        <v>327</v>
      </c>
      <c r="D529" s="119" t="s">
        <v>220</v>
      </c>
      <c r="E529">
        <v>4.2</v>
      </c>
      <c r="F529" s="138"/>
      <c r="G529" s="138"/>
      <c r="H529" s="137"/>
      <c r="I529" s="138"/>
      <c r="J529" s="138"/>
      <c r="K529" s="138"/>
      <c r="L529" s="138"/>
      <c r="M529" s="138"/>
      <c r="N529" s="138"/>
      <c r="O529" s="138"/>
      <c r="P529" s="138"/>
      <c r="Q529" s="126"/>
    </row>
    <row r="530" spans="1:17" ht="13">
      <c r="A530" s="127" t="s">
        <v>631</v>
      </c>
      <c r="B530" s="128" t="s">
        <v>501</v>
      </c>
      <c r="C530" s="128" t="s">
        <v>328</v>
      </c>
      <c r="D530" s="119" t="s">
        <v>217</v>
      </c>
      <c r="E530">
        <v>799</v>
      </c>
      <c r="F530" s="137"/>
      <c r="G530" s="137"/>
      <c r="H530" s="137"/>
      <c r="I530" s="137"/>
      <c r="J530" s="137"/>
      <c r="K530" s="137"/>
      <c r="L530" s="137"/>
      <c r="M530" s="137"/>
      <c r="N530" s="137"/>
      <c r="O530" s="137"/>
      <c r="P530" s="137"/>
      <c r="Q530" s="125"/>
    </row>
    <row r="531" spans="1:17" ht="13">
      <c r="A531" s="127" t="s">
        <v>631</v>
      </c>
      <c r="B531" s="128" t="s">
        <v>501</v>
      </c>
      <c r="C531" s="128" t="s">
        <v>328</v>
      </c>
      <c r="D531" s="119" t="s">
        <v>218</v>
      </c>
      <c r="E531">
        <v>757</v>
      </c>
      <c r="F531" s="137"/>
      <c r="G531" s="137"/>
      <c r="H531" s="138"/>
      <c r="I531" s="137"/>
      <c r="J531" s="137"/>
      <c r="K531" s="137"/>
      <c r="L531" s="137"/>
      <c r="M531" s="137"/>
      <c r="N531" s="137"/>
      <c r="O531" s="137"/>
      <c r="P531" s="137"/>
      <c r="Q531" s="125"/>
    </row>
    <row r="532" spans="1:17" ht="13">
      <c r="A532" s="127" t="s">
        <v>631</v>
      </c>
      <c r="B532" s="128" t="s">
        <v>501</v>
      </c>
      <c r="C532" s="128" t="s">
        <v>328</v>
      </c>
      <c r="D532" s="119" t="s">
        <v>219</v>
      </c>
      <c r="E532">
        <v>42</v>
      </c>
      <c r="F532" s="137"/>
      <c r="G532" s="137"/>
      <c r="H532" s="137"/>
      <c r="I532" s="137"/>
      <c r="J532" s="137"/>
      <c r="K532" s="137"/>
      <c r="L532" s="137"/>
      <c r="M532" s="137"/>
      <c r="N532" s="137"/>
      <c r="O532" s="137"/>
      <c r="P532" s="137"/>
      <c r="Q532" s="125"/>
    </row>
    <row r="533" spans="1:17" ht="13">
      <c r="A533" s="127" t="s">
        <v>631</v>
      </c>
      <c r="B533" s="128" t="s">
        <v>501</v>
      </c>
      <c r="C533" s="128" t="s">
        <v>328</v>
      </c>
      <c r="D533" s="119" t="s">
        <v>220</v>
      </c>
      <c r="E533">
        <v>5.3</v>
      </c>
      <c r="F533" s="138"/>
      <c r="G533" s="138"/>
      <c r="H533" s="137"/>
      <c r="I533" s="138"/>
      <c r="J533" s="138"/>
      <c r="K533" s="138"/>
      <c r="L533" s="138"/>
      <c r="M533" s="138"/>
      <c r="N533" s="138"/>
      <c r="O533" s="138"/>
      <c r="P533" s="138"/>
      <c r="Q533" s="126"/>
    </row>
    <row r="534" spans="1:17" ht="13">
      <c r="A534" s="127" t="s">
        <v>631</v>
      </c>
      <c r="B534" s="128" t="s">
        <v>502</v>
      </c>
      <c r="C534" s="128" t="s">
        <v>329</v>
      </c>
      <c r="D534" s="119" t="s">
        <v>217</v>
      </c>
      <c r="E534">
        <v>9363</v>
      </c>
      <c r="F534" s="137"/>
      <c r="G534" s="137"/>
      <c r="H534" s="137"/>
      <c r="I534" s="137"/>
      <c r="J534" s="137"/>
      <c r="K534" s="137"/>
      <c r="L534" s="137"/>
      <c r="M534" s="137"/>
      <c r="N534" s="137"/>
      <c r="O534" s="137"/>
      <c r="P534" s="137"/>
      <c r="Q534" s="125"/>
    </row>
    <row r="535" spans="1:17" ht="13">
      <c r="A535" s="127" t="s">
        <v>631</v>
      </c>
      <c r="B535" s="128" t="s">
        <v>502</v>
      </c>
      <c r="C535" s="128" t="s">
        <v>329</v>
      </c>
      <c r="D535" s="119" t="s">
        <v>218</v>
      </c>
      <c r="E535">
        <v>8810</v>
      </c>
      <c r="F535" s="137"/>
      <c r="G535" s="137"/>
      <c r="H535" s="138"/>
      <c r="I535" s="137"/>
      <c r="J535" s="137"/>
      <c r="K535" s="137"/>
      <c r="L535" s="137"/>
      <c r="M535" s="137"/>
      <c r="N535" s="137"/>
      <c r="O535" s="137"/>
      <c r="P535" s="137"/>
      <c r="Q535" s="125"/>
    </row>
    <row r="536" spans="1:17" ht="13">
      <c r="A536" s="127" t="s">
        <v>631</v>
      </c>
      <c r="B536" s="128" t="s">
        <v>502</v>
      </c>
      <c r="C536" s="128" t="s">
        <v>329</v>
      </c>
      <c r="D536" s="119" t="s">
        <v>219</v>
      </c>
      <c r="E536">
        <v>553</v>
      </c>
      <c r="F536" s="137"/>
      <c r="G536" s="137"/>
      <c r="H536" s="137"/>
      <c r="I536" s="137"/>
      <c r="J536" s="137"/>
      <c r="K536" s="137"/>
      <c r="L536" s="137"/>
      <c r="M536" s="137"/>
      <c r="N536" s="137"/>
      <c r="O536" s="137"/>
      <c r="P536" s="137"/>
      <c r="Q536" s="125"/>
    </row>
    <row r="537" spans="1:17" ht="13">
      <c r="A537" s="127" t="s">
        <v>631</v>
      </c>
      <c r="B537" s="128" t="s">
        <v>502</v>
      </c>
      <c r="C537" s="128" t="s">
        <v>329</v>
      </c>
      <c r="D537" s="119" t="s">
        <v>220</v>
      </c>
      <c r="E537">
        <v>5.9</v>
      </c>
      <c r="F537" s="138"/>
      <c r="G537" s="138"/>
      <c r="H537" s="137"/>
      <c r="I537" s="138"/>
      <c r="J537" s="138"/>
      <c r="K537" s="138"/>
      <c r="L537" s="138"/>
      <c r="M537" s="138"/>
      <c r="N537" s="138"/>
      <c r="O537" s="138"/>
      <c r="P537" s="138"/>
      <c r="Q537" s="126"/>
    </row>
    <row r="538" spans="1:17" ht="13">
      <c r="A538" s="127" t="s">
        <v>631</v>
      </c>
      <c r="B538" s="128" t="s">
        <v>503</v>
      </c>
      <c r="C538" s="128" t="s">
        <v>330</v>
      </c>
      <c r="D538" s="119" t="s">
        <v>217</v>
      </c>
      <c r="E538">
        <v>1547</v>
      </c>
      <c r="F538" s="137"/>
      <c r="G538" s="137"/>
      <c r="H538" s="137"/>
      <c r="I538" s="137"/>
      <c r="J538" s="137"/>
      <c r="K538" s="137"/>
      <c r="L538" s="137"/>
      <c r="M538" s="137"/>
      <c r="N538" s="137"/>
      <c r="O538" s="137"/>
      <c r="P538" s="137"/>
      <c r="Q538" s="125"/>
    </row>
    <row r="539" spans="1:17" ht="13">
      <c r="A539" s="127" t="s">
        <v>631</v>
      </c>
      <c r="B539" s="128" t="s">
        <v>503</v>
      </c>
      <c r="C539" s="128" t="s">
        <v>330</v>
      </c>
      <c r="D539" s="119" t="s">
        <v>218</v>
      </c>
      <c r="E539">
        <v>1490</v>
      </c>
      <c r="F539" s="137"/>
      <c r="G539" s="137"/>
      <c r="H539" s="138"/>
      <c r="I539" s="137"/>
      <c r="J539" s="137"/>
      <c r="K539" s="137"/>
      <c r="L539" s="137"/>
      <c r="M539" s="137"/>
      <c r="N539" s="137"/>
      <c r="O539" s="137"/>
      <c r="P539" s="137"/>
      <c r="Q539" s="125"/>
    </row>
    <row r="540" spans="1:17" ht="13">
      <c r="A540" s="127" t="s">
        <v>631</v>
      </c>
      <c r="B540" s="128" t="s">
        <v>503</v>
      </c>
      <c r="C540" s="128" t="s">
        <v>330</v>
      </c>
      <c r="D540" s="119" t="s">
        <v>219</v>
      </c>
      <c r="E540">
        <v>57</v>
      </c>
      <c r="F540" s="137"/>
      <c r="G540" s="137"/>
      <c r="H540" s="137"/>
      <c r="I540" s="137"/>
      <c r="J540" s="137"/>
      <c r="K540" s="137"/>
      <c r="L540" s="137"/>
      <c r="M540" s="137"/>
      <c r="N540" s="137"/>
      <c r="O540" s="137"/>
      <c r="P540" s="137"/>
      <c r="Q540" s="125"/>
    </row>
    <row r="541" spans="1:17" ht="13">
      <c r="A541" s="127" t="s">
        <v>631</v>
      </c>
      <c r="B541" s="128" t="s">
        <v>503</v>
      </c>
      <c r="C541" s="128" t="s">
        <v>330</v>
      </c>
      <c r="D541" s="119" t="s">
        <v>220</v>
      </c>
      <c r="E541">
        <v>3.7</v>
      </c>
      <c r="F541" s="138"/>
      <c r="G541" s="138"/>
      <c r="H541" s="137"/>
      <c r="I541" s="138"/>
      <c r="J541" s="138"/>
      <c r="K541" s="138"/>
      <c r="L541" s="138"/>
      <c r="M541" s="138"/>
      <c r="N541" s="138"/>
      <c r="O541" s="138"/>
      <c r="P541" s="138"/>
      <c r="Q541" s="126"/>
    </row>
    <row r="542" spans="1:17" ht="13">
      <c r="A542" s="127" t="s">
        <v>631</v>
      </c>
      <c r="B542" s="128" t="s">
        <v>606</v>
      </c>
      <c r="C542" s="128" t="s">
        <v>385</v>
      </c>
      <c r="D542" s="119" t="s">
        <v>217</v>
      </c>
      <c r="E542">
        <v>22386</v>
      </c>
      <c r="F542" s="137"/>
      <c r="G542" s="137"/>
      <c r="H542" s="137"/>
      <c r="I542" s="137"/>
      <c r="J542" s="137"/>
      <c r="K542" s="137"/>
      <c r="L542" s="137"/>
      <c r="M542" s="137"/>
      <c r="N542" s="137"/>
      <c r="O542" s="137"/>
      <c r="P542" s="137"/>
      <c r="Q542" s="125"/>
    </row>
    <row r="543" spans="1:17" ht="13">
      <c r="A543" s="127" t="s">
        <v>631</v>
      </c>
      <c r="B543" s="128" t="s">
        <v>606</v>
      </c>
      <c r="C543" s="128" t="s">
        <v>385</v>
      </c>
      <c r="D543" s="119" t="s">
        <v>218</v>
      </c>
      <c r="E543">
        <v>21169</v>
      </c>
      <c r="F543" s="137"/>
      <c r="G543" s="137"/>
      <c r="H543" s="138"/>
      <c r="I543" s="137"/>
      <c r="J543" s="137"/>
      <c r="K543" s="137"/>
      <c r="L543" s="137"/>
      <c r="M543" s="137"/>
      <c r="N543" s="137"/>
      <c r="O543" s="137"/>
      <c r="P543" s="137"/>
      <c r="Q543" s="125"/>
    </row>
    <row r="544" spans="1:17" ht="13">
      <c r="A544" s="127" t="s">
        <v>631</v>
      </c>
      <c r="B544" s="128" t="s">
        <v>606</v>
      </c>
      <c r="C544" s="128" t="s">
        <v>385</v>
      </c>
      <c r="D544" s="119" t="s">
        <v>219</v>
      </c>
      <c r="E544">
        <v>1217</v>
      </c>
      <c r="F544" s="137"/>
      <c r="G544" s="137"/>
      <c r="H544" s="137"/>
      <c r="I544" s="137"/>
      <c r="J544" s="137"/>
      <c r="K544" s="137"/>
      <c r="L544" s="137"/>
      <c r="M544" s="137"/>
      <c r="N544" s="137"/>
      <c r="O544" s="137"/>
      <c r="P544" s="137"/>
      <c r="Q544" s="125"/>
    </row>
    <row r="545" spans="1:17" ht="13">
      <c r="A545" s="127" t="s">
        <v>631</v>
      </c>
      <c r="B545" s="128" t="s">
        <v>606</v>
      </c>
      <c r="C545" s="128" t="s">
        <v>385</v>
      </c>
      <c r="D545" s="119" t="s">
        <v>220</v>
      </c>
      <c r="E545">
        <v>5.4</v>
      </c>
      <c r="F545" s="138"/>
      <c r="G545" s="138"/>
      <c r="H545" s="137"/>
      <c r="I545" s="138"/>
      <c r="J545" s="138"/>
      <c r="K545" s="138"/>
      <c r="L545" s="138"/>
      <c r="M545" s="138"/>
      <c r="N545" s="138"/>
      <c r="O545" s="138"/>
      <c r="P545" s="138"/>
      <c r="Q545" s="126"/>
    </row>
    <row r="546" spans="1:17" ht="13">
      <c r="A546" s="127" t="s">
        <v>631</v>
      </c>
      <c r="B546" s="128" t="s">
        <v>504</v>
      </c>
      <c r="C546" s="128" t="s">
        <v>331</v>
      </c>
      <c r="D546" s="119" t="s">
        <v>217</v>
      </c>
      <c r="E546">
        <v>1998</v>
      </c>
      <c r="F546" s="137"/>
      <c r="G546" s="137"/>
      <c r="H546" s="137"/>
      <c r="I546" s="137"/>
      <c r="J546" s="137"/>
      <c r="K546" s="137"/>
      <c r="L546" s="137"/>
      <c r="M546" s="137"/>
      <c r="N546" s="137"/>
      <c r="O546" s="137"/>
      <c r="P546" s="137"/>
      <c r="Q546" s="125"/>
    </row>
    <row r="547" spans="1:17" ht="13">
      <c r="A547" s="127" t="s">
        <v>631</v>
      </c>
      <c r="B547" s="128" t="s">
        <v>504</v>
      </c>
      <c r="C547" s="128" t="s">
        <v>331</v>
      </c>
      <c r="D547" s="119" t="s">
        <v>218</v>
      </c>
      <c r="E547">
        <v>1912</v>
      </c>
      <c r="F547" s="137"/>
      <c r="G547" s="137"/>
      <c r="H547" s="138"/>
      <c r="I547" s="137"/>
      <c r="J547" s="137"/>
      <c r="K547" s="137"/>
      <c r="L547" s="137"/>
      <c r="M547" s="137"/>
      <c r="N547" s="137"/>
      <c r="O547" s="137"/>
      <c r="P547" s="137"/>
      <c r="Q547" s="125"/>
    </row>
    <row r="548" spans="1:17" ht="13">
      <c r="A548" s="127" t="s">
        <v>631</v>
      </c>
      <c r="B548" s="128" t="s">
        <v>504</v>
      </c>
      <c r="C548" s="128" t="s">
        <v>331</v>
      </c>
      <c r="D548" s="119" t="s">
        <v>219</v>
      </c>
      <c r="E548">
        <v>86</v>
      </c>
      <c r="F548" s="137"/>
      <c r="G548" s="137"/>
      <c r="H548" s="137"/>
      <c r="I548" s="137"/>
      <c r="J548" s="137"/>
      <c r="K548" s="137"/>
      <c r="L548" s="137"/>
      <c r="M548" s="137"/>
      <c r="N548" s="137"/>
      <c r="O548" s="137"/>
      <c r="P548" s="137"/>
      <c r="Q548" s="125"/>
    </row>
    <row r="549" spans="1:17" ht="13">
      <c r="A549" s="127" t="s">
        <v>631</v>
      </c>
      <c r="B549" s="128" t="s">
        <v>504</v>
      </c>
      <c r="C549" s="128" t="s">
        <v>331</v>
      </c>
      <c r="D549" s="119" t="s">
        <v>220</v>
      </c>
      <c r="E549">
        <v>4.3</v>
      </c>
      <c r="F549" s="138"/>
      <c r="G549" s="138"/>
      <c r="H549" s="137"/>
      <c r="I549" s="138"/>
      <c r="J549" s="138"/>
      <c r="K549" s="138"/>
      <c r="L549" s="138"/>
      <c r="M549" s="138"/>
      <c r="N549" s="138"/>
      <c r="O549" s="138"/>
      <c r="P549" s="138"/>
      <c r="Q549" s="126"/>
    </row>
    <row r="550" spans="1:17" ht="13">
      <c r="A550" s="127" t="s">
        <v>631</v>
      </c>
      <c r="B550" s="128" t="s">
        <v>505</v>
      </c>
      <c r="C550" s="128" t="s">
        <v>332</v>
      </c>
      <c r="D550" s="119" t="s">
        <v>217</v>
      </c>
      <c r="E550">
        <v>13112</v>
      </c>
      <c r="F550" s="137"/>
      <c r="G550" s="137"/>
      <c r="H550" s="137"/>
      <c r="I550" s="137"/>
      <c r="J550" s="137"/>
      <c r="K550" s="137"/>
      <c r="L550" s="137"/>
      <c r="M550" s="137"/>
      <c r="N550" s="137"/>
      <c r="O550" s="137"/>
      <c r="P550" s="137"/>
      <c r="Q550" s="125"/>
    </row>
    <row r="551" spans="1:17" ht="13">
      <c r="A551" s="127" t="s">
        <v>631</v>
      </c>
      <c r="B551" s="128" t="s">
        <v>505</v>
      </c>
      <c r="C551" s="128" t="s">
        <v>332</v>
      </c>
      <c r="D551" s="119" t="s">
        <v>218</v>
      </c>
      <c r="E551">
        <v>12568</v>
      </c>
      <c r="F551" s="137"/>
      <c r="G551" s="137"/>
      <c r="H551" s="138"/>
      <c r="I551" s="137"/>
      <c r="J551" s="137"/>
      <c r="K551" s="137"/>
      <c r="L551" s="137"/>
      <c r="M551" s="137"/>
      <c r="N551" s="137"/>
      <c r="O551" s="137"/>
      <c r="P551" s="137"/>
      <c r="Q551" s="125"/>
    </row>
    <row r="552" spans="1:17" ht="13">
      <c r="A552" s="127" t="s">
        <v>631</v>
      </c>
      <c r="B552" s="128" t="s">
        <v>505</v>
      </c>
      <c r="C552" s="128" t="s">
        <v>332</v>
      </c>
      <c r="D552" s="119" t="s">
        <v>219</v>
      </c>
      <c r="E552">
        <v>544</v>
      </c>
      <c r="F552" s="137"/>
      <c r="G552" s="137"/>
      <c r="H552" s="137"/>
      <c r="I552" s="137"/>
      <c r="J552" s="137"/>
      <c r="K552" s="137"/>
      <c r="L552" s="137"/>
      <c r="M552" s="137"/>
      <c r="N552" s="137"/>
      <c r="O552" s="137"/>
      <c r="P552" s="137"/>
      <c r="Q552" s="125"/>
    </row>
    <row r="553" spans="1:17" ht="13">
      <c r="A553" s="127" t="s">
        <v>631</v>
      </c>
      <c r="B553" s="128" t="s">
        <v>505</v>
      </c>
      <c r="C553" s="128" t="s">
        <v>332</v>
      </c>
      <c r="D553" s="119" t="s">
        <v>220</v>
      </c>
      <c r="E553">
        <v>4.0999999999999996</v>
      </c>
      <c r="F553" s="138"/>
      <c r="G553" s="138"/>
      <c r="H553" s="137"/>
      <c r="I553" s="138"/>
      <c r="J553" s="138"/>
      <c r="K553" s="138"/>
      <c r="L553" s="138"/>
      <c r="M553" s="138"/>
      <c r="N553" s="138"/>
      <c r="O553" s="138"/>
      <c r="P553" s="138"/>
      <c r="Q553" s="126"/>
    </row>
    <row r="554" spans="1:17" ht="13">
      <c r="A554" s="127" t="s">
        <v>631</v>
      </c>
      <c r="B554" s="128" t="s">
        <v>506</v>
      </c>
      <c r="C554" s="128" t="s">
        <v>333</v>
      </c>
      <c r="D554" s="119" t="s">
        <v>217</v>
      </c>
      <c r="E554">
        <v>4986</v>
      </c>
      <c r="F554" s="137"/>
      <c r="G554" s="137"/>
      <c r="H554" s="137"/>
      <c r="I554" s="137"/>
      <c r="J554" s="137"/>
      <c r="K554" s="137"/>
      <c r="L554" s="137"/>
      <c r="M554" s="137"/>
      <c r="N554" s="137"/>
      <c r="O554" s="137"/>
      <c r="P554" s="137"/>
      <c r="Q554" s="125"/>
    </row>
    <row r="555" spans="1:17" ht="13">
      <c r="A555" s="127" t="s">
        <v>631</v>
      </c>
      <c r="B555" s="128" t="s">
        <v>506</v>
      </c>
      <c r="C555" s="128" t="s">
        <v>333</v>
      </c>
      <c r="D555" s="119" t="s">
        <v>218</v>
      </c>
      <c r="E555">
        <v>4733</v>
      </c>
      <c r="F555" s="137"/>
      <c r="G555" s="137"/>
      <c r="H555" s="138"/>
      <c r="I555" s="137"/>
      <c r="J555" s="137"/>
      <c r="K555" s="137"/>
      <c r="L555" s="137"/>
      <c r="M555" s="137"/>
      <c r="N555" s="137"/>
      <c r="O555" s="137"/>
      <c r="P555" s="137"/>
      <c r="Q555" s="125"/>
    </row>
    <row r="556" spans="1:17" ht="13">
      <c r="A556" s="127" t="s">
        <v>631</v>
      </c>
      <c r="B556" s="128" t="s">
        <v>506</v>
      </c>
      <c r="C556" s="128" t="s">
        <v>333</v>
      </c>
      <c r="D556" s="119" t="s">
        <v>219</v>
      </c>
      <c r="E556">
        <v>253</v>
      </c>
      <c r="F556" s="137"/>
      <c r="G556" s="137"/>
      <c r="H556" s="137"/>
      <c r="I556" s="137"/>
      <c r="J556" s="137"/>
      <c r="K556" s="137"/>
      <c r="L556" s="137"/>
      <c r="M556" s="137"/>
      <c r="N556" s="137"/>
      <c r="O556" s="137"/>
      <c r="P556" s="137"/>
      <c r="Q556" s="125"/>
    </row>
    <row r="557" spans="1:17" ht="13">
      <c r="A557" s="127" t="s">
        <v>631</v>
      </c>
      <c r="B557" s="128" t="s">
        <v>506</v>
      </c>
      <c r="C557" s="128" t="s">
        <v>333</v>
      </c>
      <c r="D557" s="119" t="s">
        <v>220</v>
      </c>
      <c r="E557">
        <v>5.0999999999999996</v>
      </c>
      <c r="F557" s="138"/>
      <c r="G557" s="138"/>
      <c r="H557" s="137"/>
      <c r="I557" s="138"/>
      <c r="J557" s="138"/>
      <c r="K557" s="138"/>
      <c r="L557" s="138"/>
      <c r="M557" s="138"/>
      <c r="N557" s="138"/>
      <c r="O557" s="138"/>
      <c r="P557" s="138"/>
      <c r="Q557" s="126"/>
    </row>
    <row r="558" spans="1:17" ht="13">
      <c r="A558" s="127" t="s">
        <v>631</v>
      </c>
      <c r="B558" s="128" t="s">
        <v>507</v>
      </c>
      <c r="C558" s="128" t="s">
        <v>334</v>
      </c>
      <c r="D558" s="119" t="s">
        <v>217</v>
      </c>
      <c r="E558">
        <v>9693</v>
      </c>
      <c r="F558" s="137"/>
      <c r="G558" s="137"/>
      <c r="H558" s="137"/>
      <c r="I558" s="137"/>
      <c r="J558" s="137"/>
      <c r="K558" s="137"/>
      <c r="L558" s="137"/>
      <c r="M558" s="137"/>
      <c r="N558" s="137"/>
      <c r="O558" s="137"/>
      <c r="P558" s="137"/>
      <c r="Q558" s="125"/>
    </row>
    <row r="559" spans="1:17" ht="13">
      <c r="A559" s="127" t="s">
        <v>631</v>
      </c>
      <c r="B559" s="128" t="s">
        <v>507</v>
      </c>
      <c r="C559" s="128" t="s">
        <v>334</v>
      </c>
      <c r="D559" s="119" t="s">
        <v>218</v>
      </c>
      <c r="E559">
        <v>9194</v>
      </c>
      <c r="F559" s="137"/>
      <c r="G559" s="137"/>
      <c r="H559" s="138"/>
      <c r="I559" s="137"/>
      <c r="J559" s="137"/>
      <c r="K559" s="137"/>
      <c r="L559" s="137"/>
      <c r="M559" s="137"/>
      <c r="N559" s="137"/>
      <c r="O559" s="137"/>
      <c r="P559" s="137"/>
      <c r="Q559" s="125"/>
    </row>
    <row r="560" spans="1:17" ht="13">
      <c r="A560" s="127" t="s">
        <v>631</v>
      </c>
      <c r="B560" s="128" t="s">
        <v>507</v>
      </c>
      <c r="C560" s="128" t="s">
        <v>334</v>
      </c>
      <c r="D560" s="119" t="s">
        <v>219</v>
      </c>
      <c r="E560">
        <v>499</v>
      </c>
      <c r="F560" s="137"/>
      <c r="G560" s="137"/>
      <c r="H560" s="137"/>
      <c r="I560" s="137"/>
      <c r="J560" s="137"/>
      <c r="K560" s="137"/>
      <c r="L560" s="137"/>
      <c r="M560" s="137"/>
      <c r="N560" s="137"/>
      <c r="O560" s="137"/>
      <c r="P560" s="137"/>
      <c r="Q560" s="125"/>
    </row>
    <row r="561" spans="1:17" ht="13">
      <c r="A561" s="127" t="s">
        <v>631</v>
      </c>
      <c r="B561" s="128" t="s">
        <v>507</v>
      </c>
      <c r="C561" s="128" t="s">
        <v>334</v>
      </c>
      <c r="D561" s="119" t="s">
        <v>220</v>
      </c>
      <c r="E561">
        <v>5.0999999999999996</v>
      </c>
      <c r="F561" s="138"/>
      <c r="G561" s="138"/>
      <c r="H561" s="137"/>
      <c r="I561" s="138"/>
      <c r="J561" s="138"/>
      <c r="K561" s="138"/>
      <c r="L561" s="138"/>
      <c r="M561" s="138"/>
      <c r="N561" s="138"/>
      <c r="O561" s="138"/>
      <c r="P561" s="138"/>
      <c r="Q561" s="126"/>
    </row>
    <row r="562" spans="1:17" ht="13">
      <c r="A562" s="127" t="s">
        <v>631</v>
      </c>
      <c r="B562" s="128" t="s">
        <v>508</v>
      </c>
      <c r="C562" s="128" t="s">
        <v>335</v>
      </c>
      <c r="D562" s="119" t="s">
        <v>217</v>
      </c>
      <c r="E562">
        <v>24391</v>
      </c>
      <c r="F562" s="137"/>
      <c r="G562" s="137"/>
      <c r="H562" s="137"/>
      <c r="I562" s="137"/>
      <c r="J562" s="137"/>
      <c r="K562" s="137"/>
      <c r="L562" s="137"/>
      <c r="M562" s="137"/>
      <c r="N562" s="137"/>
      <c r="O562" s="137"/>
      <c r="P562" s="137"/>
      <c r="Q562" s="125"/>
    </row>
    <row r="563" spans="1:17" ht="13">
      <c r="A563" s="127" t="s">
        <v>631</v>
      </c>
      <c r="B563" s="128" t="s">
        <v>508</v>
      </c>
      <c r="C563" s="128" t="s">
        <v>335</v>
      </c>
      <c r="D563" s="119" t="s">
        <v>218</v>
      </c>
      <c r="E563">
        <v>23222</v>
      </c>
      <c r="F563" s="137"/>
      <c r="G563" s="137"/>
      <c r="H563" s="138"/>
      <c r="I563" s="137"/>
      <c r="J563" s="137"/>
      <c r="K563" s="137"/>
      <c r="L563" s="137"/>
      <c r="M563" s="137"/>
      <c r="N563" s="137"/>
      <c r="O563" s="137"/>
      <c r="P563" s="137"/>
      <c r="Q563" s="125"/>
    </row>
    <row r="564" spans="1:17" ht="13">
      <c r="A564" s="127" t="s">
        <v>631</v>
      </c>
      <c r="B564" s="128" t="s">
        <v>508</v>
      </c>
      <c r="C564" s="128" t="s">
        <v>335</v>
      </c>
      <c r="D564" s="119" t="s">
        <v>219</v>
      </c>
      <c r="E564">
        <v>1169</v>
      </c>
      <c r="F564" s="137"/>
      <c r="G564" s="137"/>
      <c r="H564" s="137"/>
      <c r="I564" s="137"/>
      <c r="J564" s="137"/>
      <c r="K564" s="137"/>
      <c r="L564" s="137"/>
      <c r="M564" s="137"/>
      <c r="N564" s="137"/>
      <c r="O564" s="137"/>
      <c r="P564" s="137"/>
      <c r="Q564" s="125"/>
    </row>
    <row r="565" spans="1:17" ht="13">
      <c r="A565" s="127" t="s">
        <v>631</v>
      </c>
      <c r="B565" s="128" t="s">
        <v>508</v>
      </c>
      <c r="C565" s="128" t="s">
        <v>335</v>
      </c>
      <c r="D565" s="119" t="s">
        <v>220</v>
      </c>
      <c r="E565">
        <v>4.8</v>
      </c>
      <c r="F565" s="138"/>
      <c r="G565" s="138"/>
      <c r="H565" s="137"/>
      <c r="I565" s="138"/>
      <c r="J565" s="138"/>
      <c r="K565" s="138"/>
      <c r="L565" s="138"/>
      <c r="M565" s="138"/>
      <c r="N565" s="138"/>
      <c r="O565" s="138"/>
      <c r="P565" s="138"/>
      <c r="Q565" s="126"/>
    </row>
    <row r="566" spans="1:17" ht="13">
      <c r="A566" s="127" t="s">
        <v>631</v>
      </c>
      <c r="B566" s="128" t="s">
        <v>509</v>
      </c>
      <c r="C566" s="128" t="s">
        <v>336</v>
      </c>
      <c r="D566" s="119" t="s">
        <v>217</v>
      </c>
      <c r="E566">
        <v>14192</v>
      </c>
      <c r="F566" s="137"/>
      <c r="G566" s="137"/>
      <c r="H566" s="137"/>
      <c r="I566" s="137"/>
      <c r="J566" s="137"/>
      <c r="K566" s="137"/>
      <c r="L566" s="137"/>
      <c r="M566" s="137"/>
      <c r="N566" s="137"/>
      <c r="O566" s="137"/>
      <c r="P566" s="137"/>
      <c r="Q566" s="125"/>
    </row>
    <row r="567" spans="1:17" ht="13">
      <c r="A567" s="127" t="s">
        <v>631</v>
      </c>
      <c r="B567" s="128" t="s">
        <v>509</v>
      </c>
      <c r="C567" s="128" t="s">
        <v>336</v>
      </c>
      <c r="D567" s="119" t="s">
        <v>218</v>
      </c>
      <c r="E567">
        <v>13536</v>
      </c>
      <c r="F567" s="137"/>
      <c r="G567" s="137"/>
      <c r="H567" s="138"/>
      <c r="I567" s="137"/>
      <c r="J567" s="137"/>
      <c r="K567" s="137"/>
      <c r="L567" s="137"/>
      <c r="M567" s="137"/>
      <c r="N567" s="137"/>
      <c r="O567" s="137"/>
      <c r="P567" s="137"/>
      <c r="Q567" s="125"/>
    </row>
    <row r="568" spans="1:17" ht="13">
      <c r="A568" s="127" t="s">
        <v>631</v>
      </c>
      <c r="B568" s="128" t="s">
        <v>509</v>
      </c>
      <c r="C568" s="128" t="s">
        <v>336</v>
      </c>
      <c r="D568" s="119" t="s">
        <v>219</v>
      </c>
      <c r="E568">
        <v>656</v>
      </c>
      <c r="F568" s="137"/>
      <c r="G568" s="137"/>
      <c r="H568" s="137"/>
      <c r="I568" s="137"/>
      <c r="J568" s="137"/>
      <c r="K568" s="137"/>
      <c r="L568" s="137"/>
      <c r="M568" s="137"/>
      <c r="N568" s="137"/>
      <c r="O568" s="137"/>
      <c r="P568" s="137"/>
      <c r="Q568" s="125"/>
    </row>
    <row r="569" spans="1:17" ht="13">
      <c r="A569" s="127" t="s">
        <v>631</v>
      </c>
      <c r="B569" s="128" t="s">
        <v>509</v>
      </c>
      <c r="C569" s="128" t="s">
        <v>336</v>
      </c>
      <c r="D569" s="119" t="s">
        <v>220</v>
      </c>
      <c r="E569">
        <v>4.5999999999999996</v>
      </c>
      <c r="F569" s="138"/>
      <c r="G569" s="138"/>
      <c r="H569" s="137"/>
      <c r="I569" s="138"/>
      <c r="J569" s="138"/>
      <c r="K569" s="138"/>
      <c r="L569" s="138"/>
      <c r="M569" s="138"/>
      <c r="N569" s="138"/>
      <c r="O569" s="138"/>
      <c r="P569" s="138"/>
      <c r="Q569" s="126"/>
    </row>
    <row r="570" spans="1:17" ht="13">
      <c r="A570" s="127" t="s">
        <v>631</v>
      </c>
      <c r="B570" s="128" t="s">
        <v>510</v>
      </c>
      <c r="C570" s="128" t="s">
        <v>337</v>
      </c>
      <c r="D570" s="119" t="s">
        <v>217</v>
      </c>
      <c r="E570">
        <v>1571</v>
      </c>
      <c r="F570" s="137"/>
      <c r="G570" s="137"/>
      <c r="H570" s="137"/>
      <c r="I570" s="137"/>
      <c r="J570" s="137"/>
      <c r="K570" s="137"/>
      <c r="L570" s="137"/>
      <c r="M570" s="137"/>
      <c r="N570" s="137"/>
      <c r="O570" s="137"/>
      <c r="P570" s="137"/>
      <c r="Q570" s="125"/>
    </row>
    <row r="571" spans="1:17" ht="13">
      <c r="A571" s="127" t="s">
        <v>631</v>
      </c>
      <c r="B571" s="128" t="s">
        <v>510</v>
      </c>
      <c r="C571" s="128" t="s">
        <v>337</v>
      </c>
      <c r="D571" s="119" t="s">
        <v>218</v>
      </c>
      <c r="E571">
        <v>1478</v>
      </c>
      <c r="F571" s="137"/>
      <c r="G571" s="137"/>
      <c r="H571" s="138"/>
      <c r="I571" s="137"/>
      <c r="J571" s="137"/>
      <c r="K571" s="137"/>
      <c r="L571" s="137"/>
      <c r="M571" s="137"/>
      <c r="N571" s="137"/>
      <c r="O571" s="137"/>
      <c r="P571" s="137"/>
      <c r="Q571" s="125"/>
    </row>
    <row r="572" spans="1:17" ht="13">
      <c r="A572" s="127" t="s">
        <v>631</v>
      </c>
      <c r="B572" s="128" t="s">
        <v>510</v>
      </c>
      <c r="C572" s="128" t="s">
        <v>337</v>
      </c>
      <c r="D572" s="119" t="s">
        <v>219</v>
      </c>
      <c r="E572">
        <v>93</v>
      </c>
      <c r="F572" s="137"/>
      <c r="G572" s="137"/>
      <c r="H572" s="137"/>
      <c r="I572" s="137"/>
      <c r="J572" s="137"/>
      <c r="K572" s="137"/>
      <c r="L572" s="137"/>
      <c r="M572" s="137"/>
      <c r="N572" s="137"/>
      <c r="O572" s="137"/>
      <c r="P572" s="137"/>
      <c r="Q572" s="125"/>
    </row>
    <row r="573" spans="1:17" ht="13">
      <c r="A573" s="127" t="s">
        <v>631</v>
      </c>
      <c r="B573" s="128" t="s">
        <v>510</v>
      </c>
      <c r="C573" s="128" t="s">
        <v>337</v>
      </c>
      <c r="D573" s="119" t="s">
        <v>220</v>
      </c>
      <c r="E573">
        <v>5.9</v>
      </c>
      <c r="F573" s="138"/>
      <c r="G573" s="138"/>
      <c r="H573" s="137"/>
      <c r="I573" s="138"/>
      <c r="J573" s="138"/>
      <c r="K573" s="138"/>
      <c r="L573" s="138"/>
      <c r="M573" s="138"/>
      <c r="N573" s="138"/>
      <c r="O573" s="138"/>
      <c r="P573" s="138"/>
      <c r="Q573" s="126"/>
    </row>
    <row r="574" spans="1:17" ht="13">
      <c r="A574" s="127" t="s">
        <v>631</v>
      </c>
      <c r="B574" s="128" t="s">
        <v>511</v>
      </c>
      <c r="C574" s="128" t="s">
        <v>338</v>
      </c>
      <c r="D574" s="119" t="s">
        <v>217</v>
      </c>
      <c r="E574">
        <v>6234</v>
      </c>
      <c r="F574" s="137"/>
      <c r="G574" s="137"/>
      <c r="H574" s="137"/>
      <c r="I574" s="137"/>
      <c r="J574" s="137"/>
      <c r="K574" s="137"/>
      <c r="L574" s="137"/>
      <c r="M574" s="137"/>
      <c r="N574" s="137"/>
      <c r="O574" s="137"/>
      <c r="P574" s="137"/>
      <c r="Q574" s="125"/>
    </row>
    <row r="575" spans="1:17" ht="13">
      <c r="A575" s="127" t="s">
        <v>631</v>
      </c>
      <c r="B575" s="128" t="s">
        <v>511</v>
      </c>
      <c r="C575" s="128" t="s">
        <v>338</v>
      </c>
      <c r="D575" s="119" t="s">
        <v>218</v>
      </c>
      <c r="E575">
        <v>5809</v>
      </c>
      <c r="F575" s="137"/>
      <c r="G575" s="137"/>
      <c r="H575" s="138"/>
      <c r="I575" s="137"/>
      <c r="J575" s="137"/>
      <c r="K575" s="137"/>
      <c r="L575" s="137"/>
      <c r="M575" s="137"/>
      <c r="N575" s="137"/>
      <c r="O575" s="137"/>
      <c r="P575" s="137"/>
      <c r="Q575" s="125"/>
    </row>
    <row r="576" spans="1:17" ht="13">
      <c r="A576" s="127" t="s">
        <v>631</v>
      </c>
      <c r="B576" s="128" t="s">
        <v>511</v>
      </c>
      <c r="C576" s="128" t="s">
        <v>338</v>
      </c>
      <c r="D576" s="119" t="s">
        <v>219</v>
      </c>
      <c r="E576">
        <v>425</v>
      </c>
      <c r="F576" s="137"/>
      <c r="G576" s="137"/>
      <c r="H576" s="137"/>
      <c r="I576" s="137"/>
      <c r="J576" s="137"/>
      <c r="K576" s="137"/>
      <c r="L576" s="137"/>
      <c r="M576" s="137"/>
      <c r="N576" s="137"/>
      <c r="O576" s="137"/>
      <c r="P576" s="137"/>
      <c r="Q576" s="125"/>
    </row>
    <row r="577" spans="1:17" ht="13">
      <c r="A577" s="127" t="s">
        <v>631</v>
      </c>
      <c r="B577" s="128" t="s">
        <v>511</v>
      </c>
      <c r="C577" s="128" t="s">
        <v>338</v>
      </c>
      <c r="D577" s="119" t="s">
        <v>220</v>
      </c>
      <c r="E577">
        <v>6.8</v>
      </c>
      <c r="F577" s="138"/>
      <c r="G577" s="138"/>
      <c r="H577" s="137"/>
      <c r="I577" s="138"/>
      <c r="J577" s="138"/>
      <c r="K577" s="138"/>
      <c r="L577" s="138"/>
      <c r="M577" s="138"/>
      <c r="N577" s="138"/>
      <c r="O577" s="138"/>
      <c r="P577" s="138"/>
      <c r="Q577" s="126"/>
    </row>
    <row r="578" spans="1:17" ht="13">
      <c r="A578" s="127" t="s">
        <v>631</v>
      </c>
      <c r="B578" s="128" t="s">
        <v>607</v>
      </c>
      <c r="C578" s="128" t="s">
        <v>386</v>
      </c>
      <c r="D578" s="119" t="s">
        <v>217</v>
      </c>
      <c r="E578">
        <v>80416</v>
      </c>
      <c r="F578" s="137"/>
      <c r="G578" s="137"/>
      <c r="H578" s="137"/>
      <c r="I578" s="137"/>
      <c r="J578" s="137"/>
      <c r="K578" s="137"/>
      <c r="L578" s="137"/>
      <c r="M578" s="137"/>
      <c r="N578" s="137"/>
      <c r="O578" s="137"/>
      <c r="P578" s="137"/>
      <c r="Q578" s="125"/>
    </row>
    <row r="579" spans="1:17" ht="13">
      <c r="A579" s="127" t="s">
        <v>631</v>
      </c>
      <c r="B579" s="128" t="s">
        <v>607</v>
      </c>
      <c r="C579" s="128" t="s">
        <v>386</v>
      </c>
      <c r="D579" s="119" t="s">
        <v>218</v>
      </c>
      <c r="E579">
        <v>76565</v>
      </c>
      <c r="F579" s="137"/>
      <c r="G579" s="137"/>
      <c r="H579" s="138"/>
      <c r="I579" s="137"/>
      <c r="J579" s="137"/>
      <c r="K579" s="137"/>
      <c r="L579" s="137"/>
      <c r="M579" s="137"/>
      <c r="N579" s="137"/>
      <c r="O579" s="137"/>
      <c r="P579" s="137"/>
      <c r="Q579" s="125"/>
    </row>
    <row r="580" spans="1:17" ht="13">
      <c r="A580" s="127" t="s">
        <v>631</v>
      </c>
      <c r="B580" s="128" t="s">
        <v>607</v>
      </c>
      <c r="C580" s="128" t="s">
        <v>386</v>
      </c>
      <c r="D580" s="119" t="s">
        <v>219</v>
      </c>
      <c r="E580">
        <v>3851</v>
      </c>
      <c r="F580" s="137"/>
      <c r="G580" s="137"/>
      <c r="H580" s="137"/>
      <c r="I580" s="137"/>
      <c r="J580" s="137"/>
      <c r="K580" s="137"/>
      <c r="L580" s="137"/>
      <c r="M580" s="137"/>
      <c r="N580" s="137"/>
      <c r="O580" s="137"/>
      <c r="P580" s="137"/>
      <c r="Q580" s="125"/>
    </row>
    <row r="581" spans="1:17" ht="13">
      <c r="A581" s="127" t="s">
        <v>631</v>
      </c>
      <c r="B581" s="128" t="s">
        <v>607</v>
      </c>
      <c r="C581" s="128" t="s">
        <v>386</v>
      </c>
      <c r="D581" s="119" t="s">
        <v>220</v>
      </c>
      <c r="E581">
        <v>4.8</v>
      </c>
      <c r="F581" s="138"/>
      <c r="G581" s="138"/>
      <c r="H581" s="137"/>
      <c r="I581" s="138"/>
      <c r="J581" s="138"/>
      <c r="K581" s="138"/>
      <c r="L581" s="138"/>
      <c r="M581" s="138"/>
      <c r="N581" s="138"/>
      <c r="O581" s="138"/>
      <c r="P581" s="138"/>
      <c r="Q581" s="126"/>
    </row>
    <row r="582" spans="1:17" ht="13">
      <c r="A582" s="127" t="s">
        <v>631</v>
      </c>
      <c r="B582" s="128" t="s">
        <v>512</v>
      </c>
      <c r="C582" s="128" t="s">
        <v>339</v>
      </c>
      <c r="D582" s="119" t="s">
        <v>217</v>
      </c>
      <c r="E582">
        <v>1736</v>
      </c>
      <c r="F582" s="137"/>
      <c r="G582" s="137"/>
      <c r="H582" s="137"/>
      <c r="I582" s="137"/>
      <c r="J582" s="137"/>
      <c r="K582" s="137"/>
      <c r="L582" s="137"/>
      <c r="M582" s="137"/>
      <c r="N582" s="137"/>
      <c r="O582" s="137"/>
      <c r="P582" s="137"/>
      <c r="Q582" s="125"/>
    </row>
    <row r="583" spans="1:17" ht="13">
      <c r="A583" s="127" t="s">
        <v>631</v>
      </c>
      <c r="B583" s="128" t="s">
        <v>512</v>
      </c>
      <c r="C583" s="128" t="s">
        <v>339</v>
      </c>
      <c r="D583" s="119" t="s">
        <v>218</v>
      </c>
      <c r="E583">
        <v>1588</v>
      </c>
      <c r="F583" s="137"/>
      <c r="G583" s="137"/>
      <c r="H583" s="138"/>
      <c r="I583" s="137"/>
      <c r="J583" s="137"/>
      <c r="K583" s="137"/>
      <c r="L583" s="137"/>
      <c r="M583" s="137"/>
      <c r="N583" s="137"/>
      <c r="O583" s="137"/>
      <c r="P583" s="137"/>
      <c r="Q583" s="125"/>
    </row>
    <row r="584" spans="1:17" ht="13">
      <c r="A584" s="127" t="s">
        <v>631</v>
      </c>
      <c r="B584" s="128" t="s">
        <v>512</v>
      </c>
      <c r="C584" s="128" t="s">
        <v>339</v>
      </c>
      <c r="D584" s="119" t="s">
        <v>219</v>
      </c>
      <c r="E584">
        <v>148</v>
      </c>
      <c r="F584" s="137"/>
      <c r="G584" s="137"/>
      <c r="H584" s="137"/>
      <c r="I584" s="137"/>
      <c r="J584" s="137"/>
      <c r="K584" s="137"/>
      <c r="L584" s="137"/>
      <c r="M584" s="137"/>
      <c r="N584" s="137"/>
      <c r="O584" s="137"/>
      <c r="P584" s="137"/>
      <c r="Q584" s="125"/>
    </row>
    <row r="585" spans="1:17" ht="13">
      <c r="A585" s="127" t="s">
        <v>631</v>
      </c>
      <c r="B585" s="128" t="s">
        <v>512</v>
      </c>
      <c r="C585" s="128" t="s">
        <v>339</v>
      </c>
      <c r="D585" s="119" t="s">
        <v>220</v>
      </c>
      <c r="E585">
        <v>8.5</v>
      </c>
      <c r="F585" s="138"/>
      <c r="G585" s="138"/>
      <c r="H585" s="137"/>
      <c r="I585" s="138"/>
      <c r="J585" s="138"/>
      <c r="K585" s="138"/>
      <c r="L585" s="138"/>
      <c r="M585" s="138"/>
      <c r="N585" s="138"/>
      <c r="O585" s="138"/>
      <c r="P585" s="138"/>
      <c r="Q585" s="126"/>
    </row>
    <row r="586" spans="1:17" ht="13">
      <c r="A586" s="127" t="s">
        <v>631</v>
      </c>
      <c r="B586" s="128" t="s">
        <v>513</v>
      </c>
      <c r="C586" s="128" t="s">
        <v>340</v>
      </c>
      <c r="D586" s="119" t="s">
        <v>217</v>
      </c>
      <c r="E586">
        <v>9593</v>
      </c>
      <c r="F586" s="137"/>
      <c r="G586" s="137"/>
      <c r="H586" s="137"/>
      <c r="I586" s="137"/>
      <c r="J586" s="137"/>
      <c r="K586" s="137"/>
      <c r="L586" s="137"/>
      <c r="M586" s="137"/>
      <c r="N586" s="137"/>
      <c r="O586" s="137"/>
      <c r="P586" s="137"/>
      <c r="Q586" s="125"/>
    </row>
    <row r="587" spans="1:17" ht="13">
      <c r="A587" s="127" t="s">
        <v>631</v>
      </c>
      <c r="B587" s="128" t="s">
        <v>513</v>
      </c>
      <c r="C587" s="128" t="s">
        <v>340</v>
      </c>
      <c r="D587" s="119" t="s">
        <v>218</v>
      </c>
      <c r="E587">
        <v>9113</v>
      </c>
      <c r="F587" s="137"/>
      <c r="G587" s="137"/>
      <c r="H587" s="138"/>
      <c r="I587" s="137"/>
      <c r="J587" s="137"/>
      <c r="K587" s="137"/>
      <c r="L587" s="137"/>
      <c r="M587" s="137"/>
      <c r="N587" s="137"/>
      <c r="O587" s="137"/>
      <c r="P587" s="137"/>
      <c r="Q587" s="125"/>
    </row>
    <row r="588" spans="1:17" ht="13">
      <c r="A588" s="127" t="s">
        <v>631</v>
      </c>
      <c r="B588" s="128" t="s">
        <v>513</v>
      </c>
      <c r="C588" s="128" t="s">
        <v>340</v>
      </c>
      <c r="D588" s="119" t="s">
        <v>219</v>
      </c>
      <c r="E588">
        <v>480</v>
      </c>
      <c r="F588" s="137"/>
      <c r="G588" s="137"/>
      <c r="H588" s="137"/>
      <c r="I588" s="137"/>
      <c r="J588" s="137"/>
      <c r="K588" s="137"/>
      <c r="L588" s="137"/>
      <c r="M588" s="137"/>
      <c r="N588" s="137"/>
      <c r="O588" s="137"/>
      <c r="P588" s="137"/>
      <c r="Q588" s="125"/>
    </row>
    <row r="589" spans="1:17" ht="13">
      <c r="A589" s="127" t="s">
        <v>631</v>
      </c>
      <c r="B589" s="128" t="s">
        <v>513</v>
      </c>
      <c r="C589" s="128" t="s">
        <v>340</v>
      </c>
      <c r="D589" s="119" t="s">
        <v>220</v>
      </c>
      <c r="E589">
        <v>5</v>
      </c>
      <c r="F589" s="138"/>
      <c r="G589" s="138"/>
      <c r="H589" s="137"/>
      <c r="I589" s="138"/>
      <c r="J589" s="138"/>
      <c r="K589" s="138"/>
      <c r="L589" s="138"/>
      <c r="M589" s="138"/>
      <c r="N589" s="138"/>
      <c r="O589" s="138"/>
      <c r="P589" s="138"/>
      <c r="Q589" s="126"/>
    </row>
    <row r="590" spans="1:17" ht="13">
      <c r="A590" s="127" t="s">
        <v>631</v>
      </c>
      <c r="B590" s="128" t="s">
        <v>514</v>
      </c>
      <c r="C590" s="128" t="s">
        <v>341</v>
      </c>
      <c r="D590" s="119" t="s">
        <v>217</v>
      </c>
      <c r="E590">
        <v>28805</v>
      </c>
      <c r="F590" s="137"/>
      <c r="G590" s="137"/>
      <c r="H590" s="137"/>
      <c r="I590" s="137"/>
      <c r="J590" s="137"/>
      <c r="K590" s="137"/>
      <c r="L590" s="137"/>
      <c r="M590" s="137"/>
      <c r="N590" s="137"/>
      <c r="O590" s="137"/>
      <c r="P590" s="137"/>
      <c r="Q590" s="125"/>
    </row>
    <row r="591" spans="1:17" ht="13">
      <c r="A591" s="127" t="s">
        <v>631</v>
      </c>
      <c r="B591" s="128" t="s">
        <v>514</v>
      </c>
      <c r="C591" s="128" t="s">
        <v>341</v>
      </c>
      <c r="D591" s="119" t="s">
        <v>218</v>
      </c>
      <c r="E591">
        <v>27037</v>
      </c>
      <c r="F591" s="137"/>
      <c r="G591" s="137"/>
      <c r="H591" s="138"/>
      <c r="I591" s="137"/>
      <c r="J591" s="137"/>
      <c r="K591" s="137"/>
      <c r="L591" s="137"/>
      <c r="M591" s="137"/>
      <c r="N591" s="137"/>
      <c r="O591" s="137"/>
      <c r="P591" s="137"/>
      <c r="Q591" s="125"/>
    </row>
    <row r="592" spans="1:17" ht="13">
      <c r="A592" s="127" t="s">
        <v>631</v>
      </c>
      <c r="B592" s="128" t="s">
        <v>514</v>
      </c>
      <c r="C592" s="128" t="s">
        <v>341</v>
      </c>
      <c r="D592" s="119" t="s">
        <v>219</v>
      </c>
      <c r="E592">
        <v>1768</v>
      </c>
      <c r="F592" s="137"/>
      <c r="G592" s="137"/>
      <c r="H592" s="137"/>
      <c r="I592" s="137"/>
      <c r="J592" s="137"/>
      <c r="K592" s="137"/>
      <c r="L592" s="137"/>
      <c r="M592" s="137"/>
      <c r="N592" s="137"/>
      <c r="O592" s="137"/>
      <c r="P592" s="137"/>
      <c r="Q592" s="125"/>
    </row>
    <row r="593" spans="1:17" ht="13">
      <c r="A593" s="127" t="s">
        <v>631</v>
      </c>
      <c r="B593" s="128" t="s">
        <v>514</v>
      </c>
      <c r="C593" s="128" t="s">
        <v>341</v>
      </c>
      <c r="D593" s="119" t="s">
        <v>220</v>
      </c>
      <c r="E593">
        <v>6.1</v>
      </c>
      <c r="F593" s="138"/>
      <c r="G593" s="138"/>
      <c r="H593" s="137"/>
      <c r="I593" s="138"/>
      <c r="J593" s="138"/>
      <c r="K593" s="138"/>
      <c r="L593" s="138"/>
      <c r="M593" s="138"/>
      <c r="N593" s="138"/>
      <c r="O593" s="138"/>
      <c r="P593" s="138"/>
      <c r="Q593" s="126"/>
    </row>
    <row r="594" spans="1:17" ht="13">
      <c r="A594" s="127" t="s">
        <v>631</v>
      </c>
      <c r="B594" s="128" t="s">
        <v>515</v>
      </c>
      <c r="C594" s="128" t="s">
        <v>342</v>
      </c>
      <c r="D594" s="119" t="s">
        <v>217</v>
      </c>
      <c r="E594">
        <v>8061</v>
      </c>
      <c r="F594" s="137"/>
      <c r="G594" s="137"/>
      <c r="H594" s="137"/>
      <c r="I594" s="137"/>
      <c r="J594" s="137"/>
      <c r="K594" s="137"/>
      <c r="L594" s="137"/>
      <c r="M594" s="137"/>
      <c r="N594" s="137"/>
      <c r="O594" s="137"/>
      <c r="P594" s="137"/>
      <c r="Q594" s="125"/>
    </row>
    <row r="595" spans="1:17" ht="13">
      <c r="A595" s="127" t="s">
        <v>631</v>
      </c>
      <c r="B595" s="128" t="s">
        <v>515</v>
      </c>
      <c r="C595" s="128" t="s">
        <v>342</v>
      </c>
      <c r="D595" s="119" t="s">
        <v>218</v>
      </c>
      <c r="E595">
        <v>7626</v>
      </c>
      <c r="F595" s="137"/>
      <c r="G595" s="137"/>
      <c r="H595" s="138"/>
      <c r="I595" s="137"/>
      <c r="J595" s="137"/>
      <c r="K595" s="137"/>
      <c r="L595" s="137"/>
      <c r="M595" s="137"/>
      <c r="N595" s="137"/>
      <c r="O595" s="137"/>
      <c r="P595" s="137"/>
      <c r="Q595" s="125"/>
    </row>
    <row r="596" spans="1:17" ht="13">
      <c r="A596" s="127" t="s">
        <v>631</v>
      </c>
      <c r="B596" s="128" t="s">
        <v>515</v>
      </c>
      <c r="C596" s="128" t="s">
        <v>342</v>
      </c>
      <c r="D596" s="119" t="s">
        <v>219</v>
      </c>
      <c r="E596">
        <v>435</v>
      </c>
      <c r="F596" s="137"/>
      <c r="G596" s="137"/>
      <c r="H596" s="137"/>
      <c r="I596" s="137"/>
      <c r="J596" s="137"/>
      <c r="K596" s="137"/>
      <c r="L596" s="137"/>
      <c r="M596" s="137"/>
      <c r="N596" s="137"/>
      <c r="O596" s="137"/>
      <c r="P596" s="137"/>
      <c r="Q596" s="125"/>
    </row>
    <row r="597" spans="1:17" ht="13">
      <c r="A597" s="127" t="s">
        <v>631</v>
      </c>
      <c r="B597" s="128" t="s">
        <v>515</v>
      </c>
      <c r="C597" s="128" t="s">
        <v>342</v>
      </c>
      <c r="D597" s="119" t="s">
        <v>220</v>
      </c>
      <c r="E597">
        <v>5.4</v>
      </c>
      <c r="F597" s="138"/>
      <c r="G597" s="138"/>
      <c r="H597" s="137"/>
      <c r="I597" s="138"/>
      <c r="J597" s="138"/>
      <c r="K597" s="138"/>
      <c r="L597" s="138"/>
      <c r="M597" s="138"/>
      <c r="N597" s="138"/>
      <c r="O597" s="138"/>
      <c r="P597" s="138"/>
      <c r="Q597" s="126"/>
    </row>
    <row r="598" spans="1:17" ht="13">
      <c r="A598" s="127" t="s">
        <v>631</v>
      </c>
      <c r="B598" s="128" t="s">
        <v>516</v>
      </c>
      <c r="C598" s="128" t="s">
        <v>343</v>
      </c>
      <c r="D598" s="119" t="s">
        <v>217</v>
      </c>
      <c r="E598">
        <v>4314</v>
      </c>
      <c r="F598" s="137"/>
      <c r="G598" s="137"/>
      <c r="H598" s="137"/>
      <c r="I598" s="137"/>
      <c r="J598" s="137"/>
      <c r="K598" s="137"/>
      <c r="L598" s="137"/>
      <c r="M598" s="137"/>
      <c r="N598" s="137"/>
      <c r="O598" s="137"/>
      <c r="P598" s="137"/>
      <c r="Q598" s="125"/>
    </row>
    <row r="599" spans="1:17" ht="13">
      <c r="A599" s="127" t="s">
        <v>631</v>
      </c>
      <c r="B599" s="128" t="s">
        <v>516</v>
      </c>
      <c r="C599" s="128" t="s">
        <v>343</v>
      </c>
      <c r="D599" s="119" t="s">
        <v>218</v>
      </c>
      <c r="E599">
        <v>4044</v>
      </c>
      <c r="F599" s="137"/>
      <c r="G599" s="137"/>
      <c r="H599" s="138"/>
      <c r="I599" s="137"/>
      <c r="J599" s="137"/>
      <c r="K599" s="137"/>
      <c r="L599" s="137"/>
      <c r="M599" s="137"/>
      <c r="N599" s="137"/>
      <c r="O599" s="137"/>
      <c r="P599" s="137"/>
      <c r="Q599" s="125"/>
    </row>
    <row r="600" spans="1:17" ht="13">
      <c r="A600" s="127" t="s">
        <v>631</v>
      </c>
      <c r="B600" s="128" t="s">
        <v>516</v>
      </c>
      <c r="C600" s="128" t="s">
        <v>343</v>
      </c>
      <c r="D600" s="119" t="s">
        <v>219</v>
      </c>
      <c r="E600">
        <v>270</v>
      </c>
      <c r="F600" s="137"/>
      <c r="G600" s="137"/>
      <c r="H600" s="137"/>
      <c r="I600" s="137"/>
      <c r="J600" s="137"/>
      <c r="K600" s="137"/>
      <c r="L600" s="137"/>
      <c r="M600" s="137"/>
      <c r="N600" s="137"/>
      <c r="O600" s="137"/>
      <c r="P600" s="137"/>
      <c r="Q600" s="125"/>
    </row>
    <row r="601" spans="1:17" ht="13">
      <c r="A601" s="127" t="s">
        <v>631</v>
      </c>
      <c r="B601" s="128" t="s">
        <v>516</v>
      </c>
      <c r="C601" s="128" t="s">
        <v>343</v>
      </c>
      <c r="D601" s="119" t="s">
        <v>220</v>
      </c>
      <c r="E601">
        <v>6.3</v>
      </c>
      <c r="F601" s="138"/>
      <c r="G601" s="138"/>
      <c r="H601" s="137"/>
      <c r="I601" s="138"/>
      <c r="J601" s="138"/>
      <c r="K601" s="138"/>
      <c r="L601" s="138"/>
      <c r="M601" s="138"/>
      <c r="N601" s="138"/>
      <c r="O601" s="138"/>
      <c r="P601" s="138"/>
      <c r="Q601" s="126"/>
    </row>
    <row r="602" spans="1:17" ht="13">
      <c r="A602" s="127" t="s">
        <v>631</v>
      </c>
      <c r="B602" s="128" t="s">
        <v>517</v>
      </c>
      <c r="C602" s="128" t="s">
        <v>344</v>
      </c>
      <c r="D602" s="119" t="s">
        <v>217</v>
      </c>
      <c r="E602">
        <v>5482</v>
      </c>
      <c r="F602" s="137"/>
      <c r="G602" s="137"/>
      <c r="H602" s="137"/>
      <c r="I602" s="137"/>
      <c r="J602" s="137"/>
      <c r="K602" s="137"/>
      <c r="L602" s="137"/>
      <c r="M602" s="137"/>
      <c r="N602" s="137"/>
      <c r="O602" s="137"/>
      <c r="P602" s="137"/>
      <c r="Q602" s="125"/>
    </row>
    <row r="603" spans="1:17" ht="13">
      <c r="A603" s="127" t="s">
        <v>631</v>
      </c>
      <c r="B603" s="128" t="s">
        <v>517</v>
      </c>
      <c r="C603" s="128" t="s">
        <v>344</v>
      </c>
      <c r="D603" s="119" t="s">
        <v>218</v>
      </c>
      <c r="E603">
        <v>5176</v>
      </c>
      <c r="F603" s="137"/>
      <c r="G603" s="137"/>
      <c r="H603" s="138"/>
      <c r="I603" s="137"/>
      <c r="J603" s="137"/>
      <c r="K603" s="137"/>
      <c r="L603" s="137"/>
      <c r="M603" s="137"/>
      <c r="N603" s="137"/>
      <c r="O603" s="137"/>
      <c r="P603" s="137"/>
      <c r="Q603" s="125"/>
    </row>
    <row r="604" spans="1:17" ht="13">
      <c r="A604" s="127" t="s">
        <v>631</v>
      </c>
      <c r="B604" s="128" t="s">
        <v>517</v>
      </c>
      <c r="C604" s="128" t="s">
        <v>344</v>
      </c>
      <c r="D604" s="119" t="s">
        <v>219</v>
      </c>
      <c r="E604">
        <v>306</v>
      </c>
      <c r="F604" s="137"/>
      <c r="G604" s="137"/>
      <c r="H604" s="137"/>
      <c r="I604" s="137"/>
      <c r="J604" s="137"/>
      <c r="K604" s="137"/>
      <c r="L604" s="137"/>
      <c r="M604" s="137"/>
      <c r="N604" s="137"/>
      <c r="O604" s="137"/>
      <c r="P604" s="137"/>
      <c r="Q604" s="125"/>
    </row>
    <row r="605" spans="1:17" ht="13">
      <c r="A605" s="127" t="s">
        <v>631</v>
      </c>
      <c r="B605" s="128" t="s">
        <v>517</v>
      </c>
      <c r="C605" s="128" t="s">
        <v>344</v>
      </c>
      <c r="D605" s="119" t="s">
        <v>220</v>
      </c>
      <c r="E605">
        <v>5.6</v>
      </c>
      <c r="F605" s="138"/>
      <c r="G605" s="138"/>
      <c r="H605" s="137"/>
      <c r="I605" s="138"/>
      <c r="J605" s="138"/>
      <c r="K605" s="138"/>
      <c r="L605" s="138"/>
      <c r="M605" s="138"/>
      <c r="N605" s="138"/>
      <c r="O605" s="138"/>
      <c r="P605" s="138"/>
      <c r="Q605" s="126"/>
    </row>
    <row r="606" spans="1:17" ht="13">
      <c r="A606" s="127" t="s">
        <v>631</v>
      </c>
      <c r="B606" s="128" t="s">
        <v>518</v>
      </c>
      <c r="C606" s="128" t="s">
        <v>345</v>
      </c>
      <c r="D606" s="119" t="s">
        <v>217</v>
      </c>
      <c r="E606">
        <v>8314</v>
      </c>
      <c r="F606" s="137"/>
      <c r="G606" s="137"/>
      <c r="H606" s="137"/>
      <c r="I606" s="137"/>
      <c r="J606" s="137"/>
      <c r="K606" s="137"/>
      <c r="L606" s="137"/>
      <c r="M606" s="137"/>
      <c r="N606" s="137"/>
      <c r="O606" s="137"/>
      <c r="P606" s="137"/>
      <c r="Q606" s="125"/>
    </row>
    <row r="607" spans="1:17" ht="13">
      <c r="A607" s="127" t="s">
        <v>631</v>
      </c>
      <c r="B607" s="128" t="s">
        <v>518</v>
      </c>
      <c r="C607" s="128" t="s">
        <v>345</v>
      </c>
      <c r="D607" s="119" t="s">
        <v>218</v>
      </c>
      <c r="E607">
        <v>7945</v>
      </c>
      <c r="F607" s="137"/>
      <c r="G607" s="137"/>
      <c r="H607" s="138"/>
      <c r="I607" s="137"/>
      <c r="J607" s="137"/>
      <c r="K607" s="137"/>
      <c r="L607" s="137"/>
      <c r="M607" s="137"/>
      <c r="N607" s="137"/>
      <c r="O607" s="137"/>
      <c r="P607" s="137"/>
      <c r="Q607" s="125"/>
    </row>
    <row r="608" spans="1:17" ht="13">
      <c r="A608" s="127" t="s">
        <v>631</v>
      </c>
      <c r="B608" s="128" t="s">
        <v>518</v>
      </c>
      <c r="C608" s="128" t="s">
        <v>345</v>
      </c>
      <c r="D608" s="119" t="s">
        <v>219</v>
      </c>
      <c r="E608">
        <v>369</v>
      </c>
      <c r="F608" s="137"/>
      <c r="G608" s="137"/>
      <c r="H608" s="137"/>
      <c r="I608" s="137"/>
      <c r="J608" s="137"/>
      <c r="K608" s="137"/>
      <c r="L608" s="137"/>
      <c r="M608" s="137"/>
      <c r="N608" s="137"/>
      <c r="O608" s="137"/>
      <c r="P608" s="137"/>
      <c r="Q608" s="125"/>
    </row>
    <row r="609" spans="1:17" ht="13">
      <c r="A609" s="127" t="s">
        <v>631</v>
      </c>
      <c r="B609" s="128" t="s">
        <v>518</v>
      </c>
      <c r="C609" s="128" t="s">
        <v>345</v>
      </c>
      <c r="D609" s="119" t="s">
        <v>220</v>
      </c>
      <c r="E609">
        <v>4.4000000000000004</v>
      </c>
      <c r="F609" s="138"/>
      <c r="G609" s="138"/>
      <c r="H609" s="137"/>
      <c r="I609" s="138"/>
      <c r="J609" s="138"/>
      <c r="K609" s="138"/>
      <c r="L609" s="138"/>
      <c r="M609" s="138"/>
      <c r="N609" s="138"/>
      <c r="O609" s="138"/>
      <c r="P609" s="138"/>
      <c r="Q609" s="126"/>
    </row>
    <row r="610" spans="1:17" ht="13">
      <c r="A610" s="127" t="s">
        <v>631</v>
      </c>
      <c r="B610" s="128" t="s">
        <v>608</v>
      </c>
      <c r="C610" s="128" t="s">
        <v>387</v>
      </c>
      <c r="D610" s="119" t="s">
        <v>217</v>
      </c>
      <c r="E610">
        <v>19203</v>
      </c>
      <c r="F610" s="137"/>
      <c r="G610" s="137"/>
      <c r="H610" s="137"/>
      <c r="I610" s="137"/>
      <c r="J610" s="137"/>
      <c r="K610" s="137"/>
      <c r="L610" s="137"/>
      <c r="M610" s="137"/>
      <c r="N610" s="137"/>
      <c r="O610" s="137"/>
      <c r="P610" s="137"/>
      <c r="Q610" s="125"/>
    </row>
    <row r="611" spans="1:17" ht="13">
      <c r="A611" s="127" t="s">
        <v>631</v>
      </c>
      <c r="B611" s="128" t="s">
        <v>608</v>
      </c>
      <c r="C611" s="128" t="s">
        <v>387</v>
      </c>
      <c r="D611" s="119" t="s">
        <v>218</v>
      </c>
      <c r="E611">
        <v>17996</v>
      </c>
      <c r="F611" s="137"/>
      <c r="G611" s="137"/>
      <c r="H611" s="138"/>
      <c r="I611" s="137"/>
      <c r="J611" s="137"/>
      <c r="K611" s="137"/>
      <c r="L611" s="137"/>
      <c r="M611" s="137"/>
      <c r="N611" s="137"/>
      <c r="O611" s="137"/>
      <c r="P611" s="137"/>
      <c r="Q611" s="125"/>
    </row>
    <row r="612" spans="1:17" ht="13">
      <c r="A612" s="127" t="s">
        <v>631</v>
      </c>
      <c r="B612" s="128" t="s">
        <v>608</v>
      </c>
      <c r="C612" s="128" t="s">
        <v>387</v>
      </c>
      <c r="D612" s="119" t="s">
        <v>219</v>
      </c>
      <c r="E612">
        <v>1207</v>
      </c>
      <c r="F612" s="137"/>
      <c r="G612" s="137"/>
      <c r="H612" s="137"/>
      <c r="I612" s="137"/>
      <c r="J612" s="137"/>
      <c r="K612" s="137"/>
      <c r="L612" s="137"/>
      <c r="M612" s="137"/>
      <c r="N612" s="137"/>
      <c r="O612" s="137"/>
      <c r="P612" s="137"/>
      <c r="Q612" s="125"/>
    </row>
    <row r="613" spans="1:17" ht="13">
      <c r="A613" s="127" t="s">
        <v>631</v>
      </c>
      <c r="B613" s="128" t="s">
        <v>608</v>
      </c>
      <c r="C613" s="128" t="s">
        <v>387</v>
      </c>
      <c r="D613" s="119" t="s">
        <v>220</v>
      </c>
      <c r="E613">
        <v>6.3</v>
      </c>
      <c r="F613" s="138"/>
      <c r="G613" s="138"/>
      <c r="H613" s="137"/>
      <c r="I613" s="138"/>
      <c r="J613" s="138"/>
      <c r="K613" s="138"/>
      <c r="L613" s="138"/>
      <c r="M613" s="138"/>
      <c r="N613" s="138"/>
      <c r="O613" s="138"/>
      <c r="P613" s="138"/>
      <c r="Q613" s="126"/>
    </row>
    <row r="614" spans="1:17" ht="13">
      <c r="A614" s="127" t="s">
        <v>631</v>
      </c>
      <c r="B614" s="128" t="s">
        <v>519</v>
      </c>
      <c r="C614" s="128" t="s">
        <v>346</v>
      </c>
      <c r="D614" s="119" t="s">
        <v>217</v>
      </c>
      <c r="E614">
        <v>18483</v>
      </c>
      <c r="F614" s="137"/>
      <c r="G614" s="137"/>
      <c r="H614" s="137"/>
      <c r="I614" s="137"/>
      <c r="J614" s="137"/>
      <c r="K614" s="137"/>
      <c r="L614" s="137"/>
      <c r="M614" s="137"/>
      <c r="N614" s="137"/>
      <c r="O614" s="137"/>
      <c r="P614" s="137"/>
      <c r="Q614" s="125"/>
    </row>
    <row r="615" spans="1:17" ht="13">
      <c r="A615" s="127" t="s">
        <v>631</v>
      </c>
      <c r="B615" s="128" t="s">
        <v>519</v>
      </c>
      <c r="C615" s="128" t="s">
        <v>346</v>
      </c>
      <c r="D615" s="119" t="s">
        <v>218</v>
      </c>
      <c r="E615">
        <v>17558</v>
      </c>
      <c r="F615" s="137"/>
      <c r="G615" s="137"/>
      <c r="H615" s="138"/>
      <c r="I615" s="137"/>
      <c r="J615" s="137"/>
      <c r="K615" s="137"/>
      <c r="L615" s="137"/>
      <c r="M615" s="137"/>
      <c r="N615" s="137"/>
      <c r="O615" s="137"/>
      <c r="P615" s="137"/>
      <c r="Q615" s="125"/>
    </row>
    <row r="616" spans="1:17" ht="13">
      <c r="A616" s="127" t="s">
        <v>631</v>
      </c>
      <c r="B616" s="128" t="s">
        <v>519</v>
      </c>
      <c r="C616" s="128" t="s">
        <v>346</v>
      </c>
      <c r="D616" s="119" t="s">
        <v>219</v>
      </c>
      <c r="E616">
        <v>925</v>
      </c>
      <c r="F616" s="137"/>
      <c r="G616" s="137"/>
      <c r="H616" s="137"/>
      <c r="I616" s="137"/>
      <c r="J616" s="137"/>
      <c r="K616" s="137"/>
      <c r="L616" s="137"/>
      <c r="M616" s="137"/>
      <c r="N616" s="137"/>
      <c r="O616" s="137"/>
      <c r="P616" s="137"/>
      <c r="Q616" s="125"/>
    </row>
    <row r="617" spans="1:17" ht="13">
      <c r="A617" s="127" t="s">
        <v>631</v>
      </c>
      <c r="B617" s="128" t="s">
        <v>519</v>
      </c>
      <c r="C617" s="128" t="s">
        <v>346</v>
      </c>
      <c r="D617" s="119" t="s">
        <v>220</v>
      </c>
      <c r="E617">
        <v>5</v>
      </c>
      <c r="F617" s="138"/>
      <c r="G617" s="138"/>
      <c r="H617" s="137"/>
      <c r="I617" s="138"/>
      <c r="J617" s="138"/>
      <c r="K617" s="138"/>
      <c r="L617" s="138"/>
      <c r="M617" s="138"/>
      <c r="N617" s="138"/>
      <c r="O617" s="138"/>
      <c r="P617" s="138"/>
      <c r="Q617" s="126"/>
    </row>
    <row r="618" spans="1:17" ht="13">
      <c r="A618" s="127" t="s">
        <v>631</v>
      </c>
      <c r="B618" s="128" t="s">
        <v>520</v>
      </c>
      <c r="C618" s="128" t="s">
        <v>347</v>
      </c>
      <c r="D618" s="119" t="s">
        <v>217</v>
      </c>
      <c r="E618">
        <v>413</v>
      </c>
      <c r="F618" s="137"/>
      <c r="G618" s="137"/>
      <c r="H618" s="137"/>
      <c r="I618" s="137"/>
      <c r="J618" s="137"/>
      <c r="K618" s="137"/>
      <c r="L618" s="137"/>
      <c r="M618" s="137"/>
      <c r="N618" s="137"/>
      <c r="O618" s="137"/>
      <c r="P618" s="137"/>
      <c r="Q618" s="125"/>
    </row>
    <row r="619" spans="1:17" ht="13">
      <c r="A619" s="127" t="s">
        <v>631</v>
      </c>
      <c r="B619" s="128" t="s">
        <v>520</v>
      </c>
      <c r="C619" s="128" t="s">
        <v>347</v>
      </c>
      <c r="D619" s="119" t="s">
        <v>218</v>
      </c>
      <c r="E619">
        <v>386</v>
      </c>
      <c r="F619" s="137"/>
      <c r="G619" s="137"/>
      <c r="H619" s="138"/>
      <c r="I619" s="137"/>
      <c r="J619" s="137"/>
      <c r="K619" s="137"/>
      <c r="L619" s="137"/>
      <c r="M619" s="137"/>
      <c r="N619" s="137"/>
      <c r="O619" s="137"/>
      <c r="P619" s="137"/>
      <c r="Q619" s="125"/>
    </row>
    <row r="620" spans="1:17" ht="13">
      <c r="A620" s="127" t="s">
        <v>631</v>
      </c>
      <c r="B620" s="128" t="s">
        <v>520</v>
      </c>
      <c r="C620" s="128" t="s">
        <v>347</v>
      </c>
      <c r="D620" s="119" t="s">
        <v>219</v>
      </c>
      <c r="E620">
        <v>27</v>
      </c>
      <c r="F620" s="137"/>
      <c r="G620" s="137"/>
      <c r="H620" s="137"/>
      <c r="I620" s="137"/>
      <c r="J620" s="137"/>
      <c r="K620" s="137"/>
      <c r="L620" s="137"/>
      <c r="M620" s="137"/>
      <c r="N620" s="137"/>
      <c r="O620" s="137"/>
      <c r="P620" s="137"/>
      <c r="Q620" s="125"/>
    </row>
    <row r="621" spans="1:17" ht="13">
      <c r="A621" s="127" t="s">
        <v>631</v>
      </c>
      <c r="B621" s="128" t="s">
        <v>520</v>
      </c>
      <c r="C621" s="128" t="s">
        <v>347</v>
      </c>
      <c r="D621" s="119" t="s">
        <v>220</v>
      </c>
      <c r="E621">
        <v>6.5</v>
      </c>
      <c r="F621" s="138"/>
      <c r="G621" s="138"/>
      <c r="H621" s="137"/>
      <c r="I621" s="138"/>
      <c r="J621" s="138"/>
      <c r="K621" s="138"/>
      <c r="L621" s="138"/>
      <c r="M621" s="138"/>
      <c r="N621" s="138"/>
      <c r="O621" s="138"/>
      <c r="P621" s="138"/>
      <c r="Q621" s="126"/>
    </row>
    <row r="622" spans="1:17" ht="13">
      <c r="A622" s="127" t="s">
        <v>631</v>
      </c>
      <c r="B622" s="128" t="s">
        <v>521</v>
      </c>
      <c r="C622" s="128" t="s">
        <v>348</v>
      </c>
      <c r="D622" s="119" t="s">
        <v>217</v>
      </c>
      <c r="E622">
        <v>16598</v>
      </c>
      <c r="F622" s="137"/>
      <c r="G622" s="137"/>
      <c r="H622" s="137"/>
      <c r="I622" s="137"/>
      <c r="J622" s="137"/>
      <c r="K622" s="137"/>
      <c r="L622" s="137"/>
      <c r="M622" s="137"/>
      <c r="N622" s="137"/>
      <c r="O622" s="137"/>
      <c r="P622" s="137"/>
      <c r="Q622" s="125"/>
    </row>
    <row r="623" spans="1:17" ht="13">
      <c r="A623" s="127" t="s">
        <v>631</v>
      </c>
      <c r="B623" s="128" t="s">
        <v>521</v>
      </c>
      <c r="C623" s="128" t="s">
        <v>348</v>
      </c>
      <c r="D623" s="119" t="s">
        <v>218</v>
      </c>
      <c r="E623">
        <v>15706</v>
      </c>
      <c r="F623" s="137"/>
      <c r="G623" s="137"/>
      <c r="H623" s="138"/>
      <c r="I623" s="137"/>
      <c r="J623" s="137"/>
      <c r="K623" s="137"/>
      <c r="L623" s="137"/>
      <c r="M623" s="137"/>
      <c r="N623" s="137"/>
      <c r="O623" s="137"/>
      <c r="P623" s="137"/>
      <c r="Q623" s="125"/>
    </row>
    <row r="624" spans="1:17" ht="13">
      <c r="A624" s="127" t="s">
        <v>631</v>
      </c>
      <c r="B624" s="128" t="s">
        <v>521</v>
      </c>
      <c r="C624" s="128" t="s">
        <v>348</v>
      </c>
      <c r="D624" s="119" t="s">
        <v>219</v>
      </c>
      <c r="E624">
        <v>892</v>
      </c>
      <c r="F624" s="137"/>
      <c r="G624" s="137"/>
      <c r="H624" s="137"/>
      <c r="I624" s="137"/>
      <c r="J624" s="137"/>
      <c r="K624" s="137"/>
      <c r="L624" s="137"/>
      <c r="M624" s="137"/>
      <c r="N624" s="137"/>
      <c r="O624" s="137"/>
      <c r="P624" s="137"/>
      <c r="Q624" s="125"/>
    </row>
    <row r="625" spans="1:17" ht="13">
      <c r="A625" s="127" t="s">
        <v>631</v>
      </c>
      <c r="B625" s="128" t="s">
        <v>521</v>
      </c>
      <c r="C625" s="128" t="s">
        <v>348</v>
      </c>
      <c r="D625" s="119" t="s">
        <v>220</v>
      </c>
      <c r="E625">
        <v>5.4</v>
      </c>
      <c r="F625" s="138"/>
      <c r="G625" s="138"/>
      <c r="H625" s="137"/>
      <c r="I625" s="138"/>
      <c r="J625" s="138"/>
      <c r="K625" s="138"/>
      <c r="L625" s="138"/>
      <c r="M625" s="138"/>
      <c r="N625" s="138"/>
      <c r="O625" s="138"/>
      <c r="P625" s="138"/>
      <c r="Q625" s="126"/>
    </row>
    <row r="626" spans="1:17" ht="13">
      <c r="A626" s="127" t="s">
        <v>631</v>
      </c>
      <c r="B626" s="128" t="s">
        <v>522</v>
      </c>
      <c r="C626" s="128" t="s">
        <v>349</v>
      </c>
      <c r="D626" s="119" t="s">
        <v>217</v>
      </c>
      <c r="E626">
        <v>1527</v>
      </c>
      <c r="F626" s="137"/>
      <c r="G626" s="137"/>
      <c r="H626" s="137"/>
      <c r="I626" s="137"/>
      <c r="J626" s="137"/>
      <c r="K626" s="137"/>
      <c r="L626" s="137"/>
      <c r="M626" s="137"/>
      <c r="N626" s="137"/>
      <c r="O626" s="137"/>
      <c r="P626" s="137"/>
      <c r="Q626" s="125"/>
    </row>
    <row r="627" spans="1:17" ht="13">
      <c r="A627" s="127" t="s">
        <v>631</v>
      </c>
      <c r="B627" s="128" t="s">
        <v>522</v>
      </c>
      <c r="C627" s="128" t="s">
        <v>349</v>
      </c>
      <c r="D627" s="119" t="s">
        <v>218</v>
      </c>
      <c r="E627">
        <v>1453</v>
      </c>
      <c r="F627" s="137"/>
      <c r="G627" s="137"/>
      <c r="H627" s="138"/>
      <c r="I627" s="137"/>
      <c r="J627" s="137"/>
      <c r="K627" s="137"/>
      <c r="L627" s="137"/>
      <c r="M627" s="137"/>
      <c r="N627" s="137"/>
      <c r="O627" s="137"/>
      <c r="P627" s="137"/>
      <c r="Q627" s="125"/>
    </row>
    <row r="628" spans="1:17" ht="13">
      <c r="A628" s="127" t="s">
        <v>631</v>
      </c>
      <c r="B628" s="128" t="s">
        <v>522</v>
      </c>
      <c r="C628" s="128" t="s">
        <v>349</v>
      </c>
      <c r="D628" s="119" t="s">
        <v>219</v>
      </c>
      <c r="E628">
        <v>74</v>
      </c>
      <c r="F628" s="137"/>
      <c r="G628" s="137"/>
      <c r="H628" s="137"/>
      <c r="I628" s="137"/>
      <c r="J628" s="137"/>
      <c r="K628" s="137"/>
      <c r="L628" s="137"/>
      <c r="M628" s="137"/>
      <c r="N628" s="137"/>
      <c r="O628" s="137"/>
      <c r="P628" s="137"/>
      <c r="Q628" s="125"/>
    </row>
    <row r="629" spans="1:17" ht="13">
      <c r="A629" s="127" t="s">
        <v>631</v>
      </c>
      <c r="B629" s="128" t="s">
        <v>522</v>
      </c>
      <c r="C629" s="128" t="s">
        <v>349</v>
      </c>
      <c r="D629" s="119" t="s">
        <v>220</v>
      </c>
      <c r="E629">
        <v>4.8</v>
      </c>
      <c r="F629" s="138"/>
      <c r="G629" s="138"/>
      <c r="H629" s="137"/>
      <c r="I629" s="138"/>
      <c r="J629" s="138"/>
      <c r="K629" s="138"/>
      <c r="L629" s="138"/>
      <c r="M629" s="138"/>
      <c r="N629" s="138"/>
      <c r="O629" s="138"/>
      <c r="P629" s="138"/>
      <c r="Q629" s="126"/>
    </row>
    <row r="630" spans="1:17" ht="13">
      <c r="A630" s="127" t="s">
        <v>631</v>
      </c>
      <c r="B630" s="128" t="s">
        <v>523</v>
      </c>
      <c r="C630" s="128" t="s">
        <v>350</v>
      </c>
      <c r="D630" s="119" t="s">
        <v>217</v>
      </c>
      <c r="E630">
        <v>24315</v>
      </c>
      <c r="F630" s="137"/>
      <c r="G630" s="137"/>
      <c r="H630" s="137"/>
      <c r="I630" s="137"/>
      <c r="J630" s="137"/>
      <c r="K630" s="137"/>
      <c r="L630" s="137"/>
      <c r="M630" s="137"/>
      <c r="N630" s="137"/>
      <c r="O630" s="137"/>
      <c r="P630" s="137"/>
      <c r="Q630" s="125"/>
    </row>
    <row r="631" spans="1:17" ht="13">
      <c r="A631" s="127" t="s">
        <v>631</v>
      </c>
      <c r="B631" s="128" t="s">
        <v>523</v>
      </c>
      <c r="C631" s="128" t="s">
        <v>350</v>
      </c>
      <c r="D631" s="119" t="s">
        <v>218</v>
      </c>
      <c r="E631">
        <v>23112</v>
      </c>
      <c r="F631" s="137"/>
      <c r="G631" s="137"/>
      <c r="H631" s="138"/>
      <c r="I631" s="137"/>
      <c r="J631" s="137"/>
      <c r="K631" s="137"/>
      <c r="L631" s="137"/>
      <c r="M631" s="137"/>
      <c r="N631" s="137"/>
      <c r="O631" s="137"/>
      <c r="P631" s="137"/>
      <c r="Q631" s="125"/>
    </row>
    <row r="632" spans="1:17" ht="13">
      <c r="A632" s="127" t="s">
        <v>631</v>
      </c>
      <c r="B632" s="128" t="s">
        <v>523</v>
      </c>
      <c r="C632" s="128" t="s">
        <v>350</v>
      </c>
      <c r="D632" s="119" t="s">
        <v>219</v>
      </c>
      <c r="E632">
        <v>1203</v>
      </c>
      <c r="F632" s="137"/>
      <c r="G632" s="137"/>
      <c r="H632" s="137"/>
      <c r="I632" s="137"/>
      <c r="J632" s="137"/>
      <c r="K632" s="137"/>
      <c r="L632" s="137"/>
      <c r="M632" s="137"/>
      <c r="N632" s="137"/>
      <c r="O632" s="137"/>
      <c r="P632" s="137"/>
      <c r="Q632" s="125"/>
    </row>
    <row r="633" spans="1:17" ht="13">
      <c r="A633" s="127" t="s">
        <v>631</v>
      </c>
      <c r="B633" s="128" t="s">
        <v>523</v>
      </c>
      <c r="C633" s="128" t="s">
        <v>350</v>
      </c>
      <c r="D633" s="119" t="s">
        <v>220</v>
      </c>
      <c r="E633">
        <v>4.9000000000000004</v>
      </c>
      <c r="F633" s="138"/>
      <c r="G633" s="138"/>
      <c r="H633" s="137"/>
      <c r="I633" s="138"/>
      <c r="J633" s="138"/>
      <c r="K633" s="138"/>
      <c r="L633" s="138"/>
      <c r="M633" s="138"/>
      <c r="N633" s="138"/>
      <c r="O633" s="138"/>
      <c r="P633" s="138"/>
      <c r="Q633" s="126"/>
    </row>
    <row r="634" spans="1:17" ht="13">
      <c r="A634" s="127" t="s">
        <v>631</v>
      </c>
      <c r="B634" s="128" t="s">
        <v>524</v>
      </c>
      <c r="C634" s="128" t="s">
        <v>351</v>
      </c>
      <c r="D634" s="119" t="s">
        <v>217</v>
      </c>
      <c r="E634">
        <v>709</v>
      </c>
      <c r="F634" s="137"/>
      <c r="G634" s="137"/>
      <c r="H634" s="137"/>
      <c r="I634" s="137"/>
      <c r="J634" s="137"/>
      <c r="K634" s="137"/>
      <c r="L634" s="137"/>
      <c r="M634" s="137"/>
      <c r="N634" s="137"/>
      <c r="O634" s="137"/>
      <c r="P634" s="137"/>
      <c r="Q634" s="125"/>
    </row>
    <row r="635" spans="1:17" ht="13">
      <c r="A635" s="127" t="s">
        <v>631</v>
      </c>
      <c r="B635" s="128" t="s">
        <v>524</v>
      </c>
      <c r="C635" s="128" t="s">
        <v>351</v>
      </c>
      <c r="D635" s="119" t="s">
        <v>218</v>
      </c>
      <c r="E635">
        <v>678</v>
      </c>
      <c r="F635" s="137"/>
      <c r="G635" s="137"/>
      <c r="H635" s="138"/>
      <c r="I635" s="137"/>
      <c r="J635" s="137"/>
      <c r="K635" s="137"/>
      <c r="L635" s="137"/>
      <c r="M635" s="137"/>
      <c r="N635" s="137"/>
      <c r="O635" s="137"/>
      <c r="P635" s="137"/>
      <c r="Q635" s="125"/>
    </row>
    <row r="636" spans="1:17" ht="13">
      <c r="A636" s="127" t="s">
        <v>631</v>
      </c>
      <c r="B636" s="128" t="s">
        <v>524</v>
      </c>
      <c r="C636" s="128" t="s">
        <v>351</v>
      </c>
      <c r="D636" s="119" t="s">
        <v>219</v>
      </c>
      <c r="E636">
        <v>31</v>
      </c>
      <c r="F636" s="137"/>
      <c r="G636" s="137"/>
      <c r="H636" s="137"/>
      <c r="I636" s="137"/>
      <c r="J636" s="137"/>
      <c r="K636" s="137"/>
      <c r="L636" s="137"/>
      <c r="M636" s="137"/>
      <c r="N636" s="137"/>
      <c r="O636" s="137"/>
      <c r="P636" s="137"/>
      <c r="Q636" s="125"/>
    </row>
    <row r="637" spans="1:17" ht="13">
      <c r="A637" s="127" t="s">
        <v>631</v>
      </c>
      <c r="B637" s="128" t="s">
        <v>524</v>
      </c>
      <c r="C637" s="128" t="s">
        <v>351</v>
      </c>
      <c r="D637" s="119" t="s">
        <v>220</v>
      </c>
      <c r="E637">
        <v>4.4000000000000004</v>
      </c>
      <c r="F637" s="138"/>
      <c r="G637" s="138"/>
      <c r="H637" s="137"/>
      <c r="I637" s="138"/>
      <c r="J637" s="138"/>
      <c r="K637" s="138"/>
      <c r="L637" s="138"/>
      <c r="M637" s="138"/>
      <c r="N637" s="138"/>
      <c r="O637" s="138"/>
      <c r="P637" s="138"/>
      <c r="Q637" s="126"/>
    </row>
    <row r="638" spans="1:17" ht="13">
      <c r="A638" s="127" t="s">
        <v>631</v>
      </c>
      <c r="B638" s="128" t="s">
        <v>525</v>
      </c>
      <c r="C638" s="128" t="s">
        <v>352</v>
      </c>
      <c r="D638" s="119" t="s">
        <v>217</v>
      </c>
      <c r="E638">
        <v>1963</v>
      </c>
      <c r="F638" s="137"/>
      <c r="G638" s="137"/>
      <c r="H638" s="137"/>
      <c r="I638" s="137"/>
      <c r="J638" s="137"/>
      <c r="K638" s="137"/>
      <c r="L638" s="137"/>
      <c r="M638" s="137"/>
      <c r="N638" s="137"/>
      <c r="O638" s="137"/>
      <c r="P638" s="137"/>
      <c r="Q638" s="125"/>
    </row>
    <row r="639" spans="1:17" ht="13">
      <c r="A639" s="127" t="s">
        <v>631</v>
      </c>
      <c r="B639" s="128" t="s">
        <v>525</v>
      </c>
      <c r="C639" s="128" t="s">
        <v>352</v>
      </c>
      <c r="D639" s="119" t="s">
        <v>218</v>
      </c>
      <c r="E639">
        <v>1871</v>
      </c>
      <c r="F639" s="137"/>
      <c r="G639" s="137"/>
      <c r="H639" s="138"/>
      <c r="I639" s="137"/>
      <c r="J639" s="137"/>
      <c r="K639" s="137"/>
      <c r="L639" s="137"/>
      <c r="M639" s="137"/>
      <c r="N639" s="137"/>
      <c r="O639" s="137"/>
      <c r="P639" s="137"/>
      <c r="Q639" s="125"/>
    </row>
    <row r="640" spans="1:17" ht="13">
      <c r="A640" s="127" t="s">
        <v>631</v>
      </c>
      <c r="B640" s="128" t="s">
        <v>525</v>
      </c>
      <c r="C640" s="128" t="s">
        <v>352</v>
      </c>
      <c r="D640" s="119" t="s">
        <v>219</v>
      </c>
      <c r="E640">
        <v>92</v>
      </c>
      <c r="F640" s="137"/>
      <c r="G640" s="137"/>
      <c r="H640" s="137"/>
      <c r="I640" s="137"/>
      <c r="J640" s="137"/>
      <c r="K640" s="137"/>
      <c r="L640" s="137"/>
      <c r="M640" s="137"/>
      <c r="N640" s="137"/>
      <c r="O640" s="137"/>
      <c r="P640" s="137"/>
      <c r="Q640" s="125"/>
    </row>
    <row r="641" spans="1:17" ht="13">
      <c r="A641" s="127" t="s">
        <v>631</v>
      </c>
      <c r="B641" s="128" t="s">
        <v>525</v>
      </c>
      <c r="C641" s="128" t="s">
        <v>352</v>
      </c>
      <c r="D641" s="119" t="s">
        <v>220</v>
      </c>
      <c r="E641">
        <v>4.7</v>
      </c>
      <c r="F641" s="138"/>
      <c r="G641" s="138"/>
      <c r="H641" s="137"/>
      <c r="I641" s="138"/>
      <c r="J641" s="138"/>
      <c r="K641" s="138"/>
      <c r="L641" s="138"/>
      <c r="M641" s="138"/>
      <c r="N641" s="138"/>
      <c r="O641" s="138"/>
      <c r="P641" s="138"/>
      <c r="Q641" s="126"/>
    </row>
    <row r="642" spans="1:17" ht="13">
      <c r="A642" s="127" t="s">
        <v>631</v>
      </c>
      <c r="B642" s="128" t="s">
        <v>609</v>
      </c>
      <c r="C642" s="128" t="s">
        <v>388</v>
      </c>
      <c r="D642" s="119" t="s">
        <v>217</v>
      </c>
      <c r="E642">
        <v>52036</v>
      </c>
      <c r="F642" s="137"/>
      <c r="G642" s="137"/>
      <c r="H642" s="137"/>
      <c r="I642" s="137"/>
      <c r="J642" s="137"/>
      <c r="K642" s="137"/>
      <c r="L642" s="137"/>
      <c r="M642" s="137"/>
      <c r="N642" s="137"/>
      <c r="O642" s="137"/>
      <c r="P642" s="137"/>
      <c r="Q642" s="125"/>
    </row>
    <row r="643" spans="1:17" ht="13">
      <c r="A643" s="127" t="s">
        <v>631</v>
      </c>
      <c r="B643" s="128" t="s">
        <v>609</v>
      </c>
      <c r="C643" s="128" t="s">
        <v>388</v>
      </c>
      <c r="D643" s="119" t="s">
        <v>218</v>
      </c>
      <c r="E643">
        <v>47726</v>
      </c>
      <c r="F643" s="137"/>
      <c r="G643" s="137"/>
      <c r="H643" s="138"/>
      <c r="I643" s="137"/>
      <c r="J643" s="137"/>
      <c r="K643" s="137"/>
      <c r="L643" s="137"/>
      <c r="M643" s="137"/>
      <c r="N643" s="137"/>
      <c r="O643" s="137"/>
      <c r="P643" s="137"/>
      <c r="Q643" s="125"/>
    </row>
    <row r="644" spans="1:17" ht="13">
      <c r="A644" s="127" t="s">
        <v>631</v>
      </c>
      <c r="B644" s="128" t="s">
        <v>609</v>
      </c>
      <c r="C644" s="128" t="s">
        <v>388</v>
      </c>
      <c r="D644" s="119" t="s">
        <v>219</v>
      </c>
      <c r="E644">
        <v>4310</v>
      </c>
      <c r="F644" s="137"/>
      <c r="G644" s="137"/>
      <c r="H644" s="137"/>
      <c r="I644" s="137"/>
      <c r="J644" s="137"/>
      <c r="K644" s="137"/>
      <c r="L644" s="137"/>
      <c r="M644" s="137"/>
      <c r="N644" s="137"/>
      <c r="O644" s="137"/>
      <c r="P644" s="137"/>
      <c r="Q644" s="125"/>
    </row>
    <row r="645" spans="1:17" ht="13">
      <c r="A645" s="127" t="s">
        <v>631</v>
      </c>
      <c r="B645" s="128" t="s">
        <v>609</v>
      </c>
      <c r="C645" s="128" t="s">
        <v>388</v>
      </c>
      <c r="D645" s="119" t="s">
        <v>220</v>
      </c>
      <c r="E645">
        <v>8.3000000000000007</v>
      </c>
      <c r="F645" s="138"/>
      <c r="G645" s="138"/>
      <c r="H645" s="137"/>
      <c r="I645" s="138"/>
      <c r="J645" s="138"/>
      <c r="K645" s="138"/>
      <c r="L645" s="138"/>
      <c r="M645" s="138"/>
      <c r="N645" s="138"/>
      <c r="O645" s="138"/>
      <c r="P645" s="138"/>
      <c r="Q645" s="126"/>
    </row>
    <row r="646" spans="1:17" ht="13">
      <c r="A646" s="127" t="s">
        <v>631</v>
      </c>
      <c r="B646" s="128" t="s">
        <v>526</v>
      </c>
      <c r="C646" s="128" t="s">
        <v>353</v>
      </c>
      <c r="D646" s="119" t="s">
        <v>217</v>
      </c>
      <c r="E646">
        <v>10072</v>
      </c>
      <c r="F646" s="137"/>
      <c r="G646" s="137"/>
      <c r="H646" s="137"/>
      <c r="I646" s="137"/>
      <c r="J646" s="137"/>
      <c r="K646" s="137"/>
      <c r="L646" s="137"/>
      <c r="M646" s="137"/>
      <c r="N646" s="137"/>
      <c r="O646" s="137"/>
      <c r="P646" s="137"/>
      <c r="Q646" s="125"/>
    </row>
    <row r="647" spans="1:17" ht="13">
      <c r="A647" s="127" t="s">
        <v>631</v>
      </c>
      <c r="B647" s="128" t="s">
        <v>526</v>
      </c>
      <c r="C647" s="128" t="s">
        <v>353</v>
      </c>
      <c r="D647" s="119" t="s">
        <v>218</v>
      </c>
      <c r="E647">
        <v>9569</v>
      </c>
      <c r="F647" s="137"/>
      <c r="G647" s="137"/>
      <c r="H647" s="138"/>
      <c r="I647" s="137"/>
      <c r="J647" s="137"/>
      <c r="K647" s="137"/>
      <c r="L647" s="137"/>
      <c r="M647" s="137"/>
      <c r="N647" s="137"/>
      <c r="O647" s="137"/>
      <c r="P647" s="137"/>
      <c r="Q647" s="125"/>
    </row>
    <row r="648" spans="1:17" ht="13">
      <c r="A648" s="127" t="s">
        <v>631</v>
      </c>
      <c r="B648" s="128" t="s">
        <v>526</v>
      </c>
      <c r="C648" s="128" t="s">
        <v>353</v>
      </c>
      <c r="D648" s="119" t="s">
        <v>219</v>
      </c>
      <c r="E648">
        <v>503</v>
      </c>
      <c r="F648" s="137"/>
      <c r="G648" s="137"/>
      <c r="H648" s="137"/>
      <c r="I648" s="137"/>
      <c r="J648" s="137"/>
      <c r="K648" s="137"/>
      <c r="L648" s="137"/>
      <c r="M648" s="137"/>
      <c r="N648" s="137"/>
      <c r="O648" s="137"/>
      <c r="P648" s="137"/>
      <c r="Q648" s="125"/>
    </row>
    <row r="649" spans="1:17" ht="13">
      <c r="A649" s="127" t="s">
        <v>631</v>
      </c>
      <c r="B649" s="128" t="s">
        <v>526</v>
      </c>
      <c r="C649" s="128" t="s">
        <v>353</v>
      </c>
      <c r="D649" s="119" t="s">
        <v>220</v>
      </c>
      <c r="E649">
        <v>5</v>
      </c>
      <c r="F649" s="138"/>
      <c r="G649" s="138"/>
      <c r="H649" s="137"/>
      <c r="I649" s="138"/>
      <c r="J649" s="138"/>
      <c r="K649" s="138"/>
      <c r="L649" s="138"/>
      <c r="M649" s="138"/>
      <c r="N649" s="138"/>
      <c r="O649" s="138"/>
      <c r="P649" s="138"/>
      <c r="Q649" s="126"/>
    </row>
    <row r="650" spans="1:17" ht="13">
      <c r="A650" s="127" t="s">
        <v>631</v>
      </c>
      <c r="B650" s="128" t="s">
        <v>527</v>
      </c>
      <c r="C650" s="128" t="s">
        <v>354</v>
      </c>
      <c r="D650" s="119" t="s">
        <v>217</v>
      </c>
      <c r="E650">
        <v>12344</v>
      </c>
      <c r="F650" s="137"/>
      <c r="G650" s="137"/>
      <c r="H650" s="137"/>
      <c r="I650" s="137"/>
      <c r="J650" s="137"/>
      <c r="K650" s="137"/>
      <c r="L650" s="137"/>
      <c r="M650" s="137"/>
      <c r="N650" s="137"/>
      <c r="O650" s="137"/>
      <c r="P650" s="137"/>
      <c r="Q650" s="125"/>
    </row>
    <row r="651" spans="1:17" ht="13">
      <c r="A651" s="127" t="s">
        <v>631</v>
      </c>
      <c r="B651" s="128" t="s">
        <v>527</v>
      </c>
      <c r="C651" s="128" t="s">
        <v>354</v>
      </c>
      <c r="D651" s="119" t="s">
        <v>218</v>
      </c>
      <c r="E651">
        <v>11627</v>
      </c>
      <c r="F651" s="137"/>
      <c r="G651" s="137"/>
      <c r="H651" s="138"/>
      <c r="I651" s="137"/>
      <c r="J651" s="137"/>
      <c r="K651" s="137"/>
      <c r="L651" s="137"/>
      <c r="M651" s="137"/>
      <c r="N651" s="137"/>
      <c r="O651" s="137"/>
      <c r="P651" s="137"/>
      <c r="Q651" s="125"/>
    </row>
    <row r="652" spans="1:17" ht="13">
      <c r="A652" s="127" t="s">
        <v>631</v>
      </c>
      <c r="B652" s="128" t="s">
        <v>527</v>
      </c>
      <c r="C652" s="128" t="s">
        <v>354</v>
      </c>
      <c r="D652" s="119" t="s">
        <v>219</v>
      </c>
      <c r="E652">
        <v>717</v>
      </c>
      <c r="F652" s="137"/>
      <c r="G652" s="137"/>
      <c r="H652" s="137"/>
      <c r="I652" s="137"/>
      <c r="J652" s="137"/>
      <c r="K652" s="137"/>
      <c r="L652" s="137"/>
      <c r="M652" s="137"/>
      <c r="N652" s="137"/>
      <c r="O652" s="137"/>
      <c r="P652" s="137"/>
      <c r="Q652" s="125"/>
    </row>
    <row r="653" spans="1:17" ht="13">
      <c r="A653" s="127" t="s">
        <v>631</v>
      </c>
      <c r="B653" s="128" t="s">
        <v>527</v>
      </c>
      <c r="C653" s="128" t="s">
        <v>354</v>
      </c>
      <c r="D653" s="119" t="s">
        <v>220</v>
      </c>
      <c r="E653">
        <v>5.8</v>
      </c>
      <c r="F653" s="138"/>
      <c r="G653" s="138"/>
      <c r="H653" s="137"/>
      <c r="I653" s="138"/>
      <c r="J653" s="138"/>
      <c r="K653" s="138"/>
      <c r="L653" s="138"/>
      <c r="M653" s="138"/>
      <c r="N653" s="138"/>
      <c r="O653" s="138"/>
      <c r="P653" s="138"/>
      <c r="Q653" s="126"/>
    </row>
    <row r="654" spans="1:17" ht="13">
      <c r="A654" s="127" t="s">
        <v>631</v>
      </c>
      <c r="B654" s="128" t="s">
        <v>528</v>
      </c>
      <c r="C654" s="128" t="s">
        <v>355</v>
      </c>
      <c r="D654" s="119" t="s">
        <v>217</v>
      </c>
      <c r="E654">
        <v>3856</v>
      </c>
      <c r="F654" s="137"/>
      <c r="G654" s="137"/>
      <c r="H654" s="137"/>
      <c r="I654" s="137"/>
      <c r="J654" s="137"/>
      <c r="K654" s="137"/>
      <c r="L654" s="137"/>
      <c r="M654" s="137"/>
      <c r="N654" s="137"/>
      <c r="O654" s="137"/>
      <c r="P654" s="137"/>
      <c r="Q654" s="125"/>
    </row>
    <row r="655" spans="1:17" ht="13">
      <c r="A655" s="127" t="s">
        <v>631</v>
      </c>
      <c r="B655" s="128" t="s">
        <v>528</v>
      </c>
      <c r="C655" s="128" t="s">
        <v>355</v>
      </c>
      <c r="D655" s="119" t="s">
        <v>218</v>
      </c>
      <c r="E655">
        <v>3698</v>
      </c>
      <c r="F655" s="137"/>
      <c r="G655" s="137"/>
      <c r="H655" s="138"/>
      <c r="I655" s="137"/>
      <c r="J655" s="137"/>
      <c r="K655" s="137"/>
      <c r="L655" s="137"/>
      <c r="M655" s="137"/>
      <c r="N655" s="137"/>
      <c r="O655" s="137"/>
      <c r="P655" s="137"/>
      <c r="Q655" s="125"/>
    </row>
    <row r="656" spans="1:17" ht="13">
      <c r="A656" s="127" t="s">
        <v>631</v>
      </c>
      <c r="B656" s="128" t="s">
        <v>528</v>
      </c>
      <c r="C656" s="128" t="s">
        <v>355</v>
      </c>
      <c r="D656" s="119" t="s">
        <v>219</v>
      </c>
      <c r="E656">
        <v>158</v>
      </c>
      <c r="F656" s="137"/>
      <c r="G656" s="137"/>
      <c r="H656" s="137"/>
      <c r="I656" s="137"/>
      <c r="J656" s="137"/>
      <c r="K656" s="137"/>
      <c r="L656" s="137"/>
      <c r="M656" s="137"/>
      <c r="N656" s="137"/>
      <c r="O656" s="137"/>
      <c r="P656" s="137"/>
      <c r="Q656" s="125"/>
    </row>
    <row r="657" spans="1:17" ht="13">
      <c r="A657" s="127" t="s">
        <v>631</v>
      </c>
      <c r="B657" s="128" t="s">
        <v>528</v>
      </c>
      <c r="C657" s="128" t="s">
        <v>355</v>
      </c>
      <c r="D657" s="119" t="s">
        <v>220</v>
      </c>
      <c r="E657">
        <v>4.0999999999999996</v>
      </c>
      <c r="F657" s="138"/>
      <c r="G657" s="138"/>
      <c r="H657" s="137"/>
      <c r="I657" s="138"/>
      <c r="J657" s="138"/>
      <c r="K657" s="138"/>
      <c r="L657" s="138"/>
      <c r="M657" s="138"/>
      <c r="N657" s="138"/>
      <c r="O657" s="138"/>
      <c r="P657" s="138"/>
      <c r="Q657" s="126"/>
    </row>
    <row r="658" spans="1:17" ht="13">
      <c r="A658" s="127" t="s">
        <v>631</v>
      </c>
      <c r="B658" s="128" t="s">
        <v>529</v>
      </c>
      <c r="C658" s="128" t="s">
        <v>356</v>
      </c>
      <c r="D658" s="119" t="s">
        <v>217</v>
      </c>
      <c r="E658">
        <v>33968</v>
      </c>
      <c r="F658" s="137"/>
      <c r="G658" s="137"/>
      <c r="H658" s="137"/>
      <c r="I658" s="137"/>
      <c r="J658" s="137"/>
      <c r="K658" s="137"/>
      <c r="L658" s="137"/>
      <c r="M658" s="137"/>
      <c r="N658" s="137"/>
      <c r="O658" s="137"/>
      <c r="P658" s="137"/>
      <c r="Q658" s="125"/>
    </row>
    <row r="659" spans="1:17" ht="13">
      <c r="A659" s="127" t="s">
        <v>631</v>
      </c>
      <c r="B659" s="128" t="s">
        <v>529</v>
      </c>
      <c r="C659" s="128" t="s">
        <v>356</v>
      </c>
      <c r="D659" s="119" t="s">
        <v>218</v>
      </c>
      <c r="E659">
        <v>32547</v>
      </c>
      <c r="F659" s="137"/>
      <c r="G659" s="137"/>
      <c r="H659" s="138"/>
      <c r="I659" s="137"/>
      <c r="J659" s="137"/>
      <c r="K659" s="137"/>
      <c r="L659" s="137"/>
      <c r="M659" s="137"/>
      <c r="N659" s="137"/>
      <c r="O659" s="137"/>
      <c r="P659" s="137"/>
      <c r="Q659" s="125"/>
    </row>
    <row r="660" spans="1:17" ht="13">
      <c r="A660" s="127" t="s">
        <v>631</v>
      </c>
      <c r="B660" s="128" t="s">
        <v>529</v>
      </c>
      <c r="C660" s="128" t="s">
        <v>356</v>
      </c>
      <c r="D660" s="119" t="s">
        <v>219</v>
      </c>
      <c r="E660">
        <v>1421</v>
      </c>
      <c r="F660" s="137"/>
      <c r="G660" s="137"/>
      <c r="H660" s="137"/>
      <c r="I660" s="137"/>
      <c r="J660" s="137"/>
      <c r="K660" s="137"/>
      <c r="L660" s="137"/>
      <c r="M660" s="137"/>
      <c r="N660" s="137"/>
      <c r="O660" s="137"/>
      <c r="P660" s="137"/>
      <c r="Q660" s="125"/>
    </row>
    <row r="661" spans="1:17" ht="13">
      <c r="A661" s="127" t="s">
        <v>631</v>
      </c>
      <c r="B661" s="128" t="s">
        <v>529</v>
      </c>
      <c r="C661" s="128" t="s">
        <v>356</v>
      </c>
      <c r="D661" s="119" t="s">
        <v>220</v>
      </c>
      <c r="E661">
        <v>4.2</v>
      </c>
      <c r="F661" s="138"/>
      <c r="G661" s="138"/>
      <c r="H661" s="137"/>
      <c r="I661" s="138"/>
      <c r="J661" s="138"/>
      <c r="K661" s="138"/>
      <c r="L661" s="138"/>
      <c r="M661" s="138"/>
      <c r="N661" s="138"/>
      <c r="O661" s="138"/>
      <c r="P661" s="138"/>
      <c r="Q661" s="126"/>
    </row>
    <row r="662" spans="1:17" ht="13">
      <c r="A662" s="127" t="s">
        <v>631</v>
      </c>
      <c r="B662" s="128" t="s">
        <v>610</v>
      </c>
      <c r="C662" s="128" t="s">
        <v>389</v>
      </c>
      <c r="D662" s="119" t="s">
        <v>217</v>
      </c>
      <c r="E662">
        <v>28138</v>
      </c>
      <c r="F662" s="137"/>
      <c r="G662" s="137"/>
      <c r="H662" s="137"/>
      <c r="I662" s="137"/>
      <c r="J662" s="137"/>
      <c r="K662" s="137"/>
      <c r="L662" s="137"/>
      <c r="M662" s="137"/>
      <c r="N662" s="137"/>
      <c r="O662" s="137"/>
      <c r="P662" s="137"/>
      <c r="Q662" s="125"/>
    </row>
    <row r="663" spans="1:17" ht="13">
      <c r="A663" s="127" t="s">
        <v>631</v>
      </c>
      <c r="B663" s="128" t="s">
        <v>610</v>
      </c>
      <c r="C663" s="128" t="s">
        <v>389</v>
      </c>
      <c r="D663" s="119" t="s">
        <v>218</v>
      </c>
      <c r="E663">
        <v>26328</v>
      </c>
      <c r="F663" s="137"/>
      <c r="G663" s="137"/>
      <c r="H663" s="138"/>
      <c r="I663" s="137"/>
      <c r="J663" s="137"/>
      <c r="K663" s="137"/>
      <c r="L663" s="137"/>
      <c r="M663" s="137"/>
      <c r="N663" s="137"/>
      <c r="O663" s="137"/>
      <c r="P663" s="137"/>
      <c r="Q663" s="125"/>
    </row>
    <row r="664" spans="1:17" ht="13">
      <c r="A664" s="127" t="s">
        <v>631</v>
      </c>
      <c r="B664" s="128" t="s">
        <v>610</v>
      </c>
      <c r="C664" s="128" t="s">
        <v>389</v>
      </c>
      <c r="D664" s="119" t="s">
        <v>219</v>
      </c>
      <c r="E664">
        <v>1810</v>
      </c>
      <c r="F664" s="137"/>
      <c r="G664" s="137"/>
      <c r="H664" s="137"/>
      <c r="I664" s="137"/>
      <c r="J664" s="137"/>
      <c r="K664" s="137"/>
      <c r="L664" s="137"/>
      <c r="M664" s="137"/>
      <c r="N664" s="137"/>
      <c r="O664" s="137"/>
      <c r="P664" s="137"/>
      <c r="Q664" s="125"/>
    </row>
    <row r="665" spans="1:17" ht="13">
      <c r="A665" s="127" t="s">
        <v>631</v>
      </c>
      <c r="B665" s="128" t="s">
        <v>610</v>
      </c>
      <c r="C665" s="128" t="s">
        <v>389</v>
      </c>
      <c r="D665" s="119" t="s">
        <v>220</v>
      </c>
      <c r="E665">
        <v>6.4</v>
      </c>
      <c r="F665" s="138"/>
      <c r="G665" s="138"/>
      <c r="H665" s="137"/>
      <c r="I665" s="138"/>
      <c r="J665" s="138"/>
      <c r="K665" s="138"/>
      <c r="L665" s="138"/>
      <c r="M665" s="138"/>
      <c r="N665" s="138"/>
      <c r="O665" s="138"/>
      <c r="P665" s="138"/>
      <c r="Q665" s="126"/>
    </row>
    <row r="666" spans="1:17" ht="13">
      <c r="A666" s="127" t="s">
        <v>631</v>
      </c>
      <c r="B666" s="128" t="s">
        <v>530</v>
      </c>
      <c r="C666" s="128" t="s">
        <v>357</v>
      </c>
      <c r="D666" s="119" t="s">
        <v>217</v>
      </c>
      <c r="E666">
        <v>5218</v>
      </c>
      <c r="F666" s="137"/>
      <c r="G666" s="137"/>
      <c r="H666" s="137"/>
      <c r="I666" s="137"/>
      <c r="J666" s="137"/>
      <c r="K666" s="137"/>
      <c r="L666" s="137"/>
      <c r="M666" s="137"/>
      <c r="N666" s="137"/>
      <c r="O666" s="137"/>
      <c r="P666" s="137"/>
      <c r="Q666" s="125"/>
    </row>
    <row r="667" spans="1:17" ht="13">
      <c r="A667" s="127" t="s">
        <v>631</v>
      </c>
      <c r="B667" s="128" t="s">
        <v>530</v>
      </c>
      <c r="C667" s="128" t="s">
        <v>357</v>
      </c>
      <c r="D667" s="119" t="s">
        <v>218</v>
      </c>
      <c r="E667">
        <v>5030</v>
      </c>
      <c r="F667" s="137"/>
      <c r="G667" s="137"/>
      <c r="H667" s="138"/>
      <c r="I667" s="137"/>
      <c r="J667" s="137"/>
      <c r="K667" s="137"/>
      <c r="L667" s="137"/>
      <c r="M667" s="137"/>
      <c r="N667" s="137"/>
      <c r="O667" s="137"/>
      <c r="P667" s="137"/>
      <c r="Q667" s="125"/>
    </row>
    <row r="668" spans="1:17" ht="13">
      <c r="A668" s="127" t="s">
        <v>631</v>
      </c>
      <c r="B668" s="128" t="s">
        <v>530</v>
      </c>
      <c r="C668" s="128" t="s">
        <v>357</v>
      </c>
      <c r="D668" s="119" t="s">
        <v>219</v>
      </c>
      <c r="E668">
        <v>188</v>
      </c>
      <c r="F668" s="137"/>
      <c r="G668" s="137"/>
      <c r="H668" s="137"/>
      <c r="I668" s="137"/>
      <c r="J668" s="137"/>
      <c r="K668" s="137"/>
      <c r="L668" s="137"/>
      <c r="M668" s="137"/>
      <c r="N668" s="137"/>
      <c r="O668" s="137"/>
      <c r="P668" s="137"/>
      <c r="Q668" s="125"/>
    </row>
    <row r="669" spans="1:17" ht="13">
      <c r="A669" s="127" t="s">
        <v>631</v>
      </c>
      <c r="B669" s="128" t="s">
        <v>530</v>
      </c>
      <c r="C669" s="128" t="s">
        <v>357</v>
      </c>
      <c r="D669" s="119" t="s">
        <v>220</v>
      </c>
      <c r="E669">
        <v>3.6</v>
      </c>
      <c r="F669" s="138"/>
      <c r="G669" s="138"/>
      <c r="H669" s="137"/>
      <c r="I669" s="138"/>
      <c r="J669" s="138"/>
      <c r="K669" s="138"/>
      <c r="L669" s="138"/>
      <c r="M669" s="138"/>
      <c r="N669" s="138"/>
      <c r="O669" s="138"/>
      <c r="P669" s="138"/>
      <c r="Q669" s="126"/>
    </row>
    <row r="670" spans="1:17" ht="13">
      <c r="A670" s="127" t="s">
        <v>631</v>
      </c>
      <c r="B670" s="128" t="s">
        <v>531</v>
      </c>
      <c r="C670" s="128" t="s">
        <v>358</v>
      </c>
      <c r="D670" s="119" t="s">
        <v>217</v>
      </c>
      <c r="E670">
        <v>12627</v>
      </c>
      <c r="F670" s="137"/>
      <c r="G670" s="137"/>
      <c r="H670" s="137"/>
      <c r="I670" s="137"/>
      <c r="J670" s="137"/>
      <c r="K670" s="137"/>
      <c r="L670" s="137"/>
      <c r="M670" s="137"/>
      <c r="N670" s="137"/>
      <c r="O670" s="137"/>
      <c r="P670" s="137"/>
      <c r="Q670" s="125"/>
    </row>
    <row r="671" spans="1:17" ht="13">
      <c r="A671" s="127" t="s">
        <v>631</v>
      </c>
      <c r="B671" s="128" t="s">
        <v>531</v>
      </c>
      <c r="C671" s="128" t="s">
        <v>358</v>
      </c>
      <c r="D671" s="119" t="s">
        <v>218</v>
      </c>
      <c r="E671">
        <v>12113</v>
      </c>
      <c r="F671" s="137"/>
      <c r="G671" s="137"/>
      <c r="H671" s="138"/>
      <c r="I671" s="137"/>
      <c r="J671" s="137"/>
      <c r="K671" s="137"/>
      <c r="L671" s="137"/>
      <c r="M671" s="137"/>
      <c r="N671" s="137"/>
      <c r="O671" s="137"/>
      <c r="P671" s="137"/>
      <c r="Q671" s="125"/>
    </row>
    <row r="672" spans="1:17" ht="13">
      <c r="A672" s="127" t="s">
        <v>631</v>
      </c>
      <c r="B672" s="128" t="s">
        <v>531</v>
      </c>
      <c r="C672" s="128" t="s">
        <v>358</v>
      </c>
      <c r="D672" s="119" t="s">
        <v>219</v>
      </c>
      <c r="E672">
        <v>514</v>
      </c>
      <c r="F672" s="137"/>
      <c r="G672" s="137"/>
      <c r="H672" s="137"/>
      <c r="I672" s="137"/>
      <c r="J672" s="137"/>
      <c r="K672" s="137"/>
      <c r="L672" s="137"/>
      <c r="M672" s="137"/>
      <c r="N672" s="137"/>
      <c r="O672" s="137"/>
      <c r="P672" s="137"/>
      <c r="Q672" s="125"/>
    </row>
    <row r="673" spans="1:17" ht="13">
      <c r="A673" s="127" t="s">
        <v>631</v>
      </c>
      <c r="B673" s="128" t="s">
        <v>531</v>
      </c>
      <c r="C673" s="128" t="s">
        <v>358</v>
      </c>
      <c r="D673" s="119" t="s">
        <v>220</v>
      </c>
      <c r="E673">
        <v>4.0999999999999996</v>
      </c>
      <c r="F673" s="138"/>
      <c r="G673" s="138"/>
      <c r="H673" s="137"/>
      <c r="I673" s="138"/>
      <c r="J673" s="138"/>
      <c r="K673" s="138"/>
      <c r="L673" s="138"/>
      <c r="M673" s="138"/>
      <c r="N673" s="138"/>
      <c r="O673" s="138"/>
      <c r="P673" s="138"/>
      <c r="Q673" s="126"/>
    </row>
    <row r="674" spans="1:17" ht="13">
      <c r="A674" s="127" t="s">
        <v>631</v>
      </c>
      <c r="B674" s="128" t="s">
        <v>532</v>
      </c>
      <c r="C674" s="128" t="s">
        <v>359</v>
      </c>
      <c r="D674" s="119" t="s">
        <v>217</v>
      </c>
      <c r="E674">
        <v>14658</v>
      </c>
      <c r="F674" s="137"/>
      <c r="G674" s="137"/>
      <c r="H674" s="137"/>
      <c r="I674" s="137"/>
      <c r="J674" s="137"/>
      <c r="K674" s="137"/>
      <c r="L674" s="137"/>
      <c r="M674" s="137"/>
      <c r="N674" s="137"/>
      <c r="O674" s="137"/>
      <c r="P674" s="137"/>
      <c r="Q674" s="125"/>
    </row>
    <row r="675" spans="1:17" ht="13">
      <c r="A675" s="127" t="s">
        <v>631</v>
      </c>
      <c r="B675" s="128" t="s">
        <v>532</v>
      </c>
      <c r="C675" s="128" t="s">
        <v>359</v>
      </c>
      <c r="D675" s="119" t="s">
        <v>218</v>
      </c>
      <c r="E675">
        <v>13980</v>
      </c>
      <c r="F675" s="137"/>
      <c r="G675" s="137"/>
      <c r="H675" s="138"/>
      <c r="I675" s="137"/>
      <c r="J675" s="137"/>
      <c r="K675" s="137"/>
      <c r="L675" s="137"/>
      <c r="M675" s="137"/>
      <c r="N675" s="137"/>
      <c r="O675" s="137"/>
      <c r="P675" s="137"/>
      <c r="Q675" s="125"/>
    </row>
    <row r="676" spans="1:17" ht="13">
      <c r="A676" s="127" t="s">
        <v>631</v>
      </c>
      <c r="B676" s="128" t="s">
        <v>532</v>
      </c>
      <c r="C676" s="128" t="s">
        <v>359</v>
      </c>
      <c r="D676" s="119" t="s">
        <v>219</v>
      </c>
      <c r="E676">
        <v>678</v>
      </c>
      <c r="F676" s="137"/>
      <c r="G676" s="137"/>
      <c r="H676" s="137"/>
      <c r="I676" s="137"/>
      <c r="J676" s="137"/>
      <c r="K676" s="137"/>
      <c r="L676" s="137"/>
      <c r="M676" s="137"/>
      <c r="N676" s="137"/>
      <c r="O676" s="137"/>
      <c r="P676" s="137"/>
      <c r="Q676" s="125"/>
    </row>
    <row r="677" spans="1:17" ht="13">
      <c r="A677" s="127" t="s">
        <v>631</v>
      </c>
      <c r="B677" s="128" t="s">
        <v>532</v>
      </c>
      <c r="C677" s="128" t="s">
        <v>359</v>
      </c>
      <c r="D677" s="119" t="s">
        <v>220</v>
      </c>
      <c r="E677">
        <v>4.5999999999999996</v>
      </c>
      <c r="F677" s="138"/>
      <c r="G677" s="138"/>
      <c r="H677" s="137"/>
      <c r="I677" s="138"/>
      <c r="J677" s="138"/>
      <c r="K677" s="138"/>
      <c r="L677" s="138"/>
      <c r="M677" s="138"/>
      <c r="N677" s="138"/>
      <c r="O677" s="138"/>
      <c r="P677" s="138"/>
      <c r="Q677" s="126"/>
    </row>
    <row r="678" spans="1:17" ht="13">
      <c r="A678" s="127" t="s">
        <v>631</v>
      </c>
      <c r="B678" s="128" t="s">
        <v>533</v>
      </c>
      <c r="C678" s="128" t="s">
        <v>360</v>
      </c>
      <c r="D678" s="119" t="s">
        <v>217</v>
      </c>
      <c r="E678">
        <v>2922</v>
      </c>
      <c r="F678" s="137"/>
      <c r="G678" s="137"/>
      <c r="H678" s="137"/>
      <c r="I678" s="137"/>
      <c r="J678" s="137"/>
      <c r="K678" s="137"/>
      <c r="L678" s="137"/>
      <c r="M678" s="137"/>
      <c r="N678" s="137"/>
      <c r="O678" s="137"/>
      <c r="P678" s="137"/>
      <c r="Q678" s="125"/>
    </row>
    <row r="679" spans="1:17" ht="13">
      <c r="A679" s="127" t="s">
        <v>631</v>
      </c>
      <c r="B679" s="128" t="s">
        <v>533</v>
      </c>
      <c r="C679" s="128" t="s">
        <v>360</v>
      </c>
      <c r="D679" s="119" t="s">
        <v>218</v>
      </c>
      <c r="E679">
        <v>2764</v>
      </c>
      <c r="F679" s="137"/>
      <c r="G679" s="137"/>
      <c r="H679" s="138"/>
      <c r="I679" s="137"/>
      <c r="J679" s="137"/>
      <c r="K679" s="137"/>
      <c r="L679" s="137"/>
      <c r="M679" s="137"/>
      <c r="N679" s="137"/>
      <c r="O679" s="137"/>
      <c r="P679" s="137"/>
      <c r="Q679" s="125"/>
    </row>
    <row r="680" spans="1:17" ht="13">
      <c r="A680" s="127" t="s">
        <v>631</v>
      </c>
      <c r="B680" s="128" t="s">
        <v>533</v>
      </c>
      <c r="C680" s="128" t="s">
        <v>360</v>
      </c>
      <c r="D680" s="119" t="s">
        <v>219</v>
      </c>
      <c r="E680">
        <v>158</v>
      </c>
      <c r="F680" s="137"/>
      <c r="G680" s="137"/>
      <c r="H680" s="137"/>
      <c r="I680" s="137"/>
      <c r="J680" s="137"/>
      <c r="K680" s="137"/>
      <c r="L680" s="137"/>
      <c r="M680" s="137"/>
      <c r="N680" s="137"/>
      <c r="O680" s="137"/>
      <c r="P680" s="137"/>
      <c r="Q680" s="125"/>
    </row>
    <row r="681" spans="1:17" ht="13">
      <c r="A681" s="127" t="s">
        <v>631</v>
      </c>
      <c r="B681" s="128" t="s">
        <v>533</v>
      </c>
      <c r="C681" s="128" t="s">
        <v>360</v>
      </c>
      <c r="D681" s="119" t="s">
        <v>220</v>
      </c>
      <c r="E681">
        <v>5.4</v>
      </c>
      <c r="F681" s="138"/>
      <c r="G681" s="138"/>
      <c r="H681" s="137"/>
      <c r="I681" s="138"/>
      <c r="J681" s="138"/>
      <c r="K681" s="138"/>
      <c r="L681" s="138"/>
      <c r="M681" s="138"/>
      <c r="N681" s="138"/>
      <c r="O681" s="138"/>
      <c r="P681" s="138"/>
      <c r="Q681" s="126"/>
    </row>
    <row r="682" spans="1:17" ht="13">
      <c r="A682" s="127" t="s">
        <v>631</v>
      </c>
      <c r="B682" s="128" t="s">
        <v>534</v>
      </c>
      <c r="C682" s="128" t="s">
        <v>361</v>
      </c>
      <c r="D682" s="119" t="s">
        <v>217</v>
      </c>
      <c r="E682">
        <v>9869</v>
      </c>
      <c r="F682" s="137"/>
      <c r="G682" s="137"/>
      <c r="H682" s="137"/>
      <c r="I682" s="137"/>
      <c r="J682" s="137"/>
      <c r="K682" s="137"/>
      <c r="L682" s="137"/>
      <c r="M682" s="137"/>
      <c r="N682" s="137"/>
      <c r="O682" s="137"/>
      <c r="P682" s="137"/>
      <c r="Q682" s="125"/>
    </row>
    <row r="683" spans="1:17" ht="13">
      <c r="A683" s="127" t="s">
        <v>631</v>
      </c>
      <c r="B683" s="128" t="s">
        <v>534</v>
      </c>
      <c r="C683" s="128" t="s">
        <v>361</v>
      </c>
      <c r="D683" s="119" t="s">
        <v>218</v>
      </c>
      <c r="E683">
        <v>9507</v>
      </c>
      <c r="F683" s="137"/>
      <c r="G683" s="137"/>
      <c r="H683" s="138"/>
      <c r="I683" s="137"/>
      <c r="J683" s="137"/>
      <c r="K683" s="137"/>
      <c r="L683" s="137"/>
      <c r="M683" s="137"/>
      <c r="N683" s="137"/>
      <c r="O683" s="137"/>
      <c r="P683" s="137"/>
      <c r="Q683" s="125"/>
    </row>
    <row r="684" spans="1:17" ht="13">
      <c r="A684" s="127" t="s">
        <v>631</v>
      </c>
      <c r="B684" s="128" t="s">
        <v>534</v>
      </c>
      <c r="C684" s="128" t="s">
        <v>361</v>
      </c>
      <c r="D684" s="119" t="s">
        <v>219</v>
      </c>
      <c r="E684">
        <v>362</v>
      </c>
      <c r="F684" s="137"/>
      <c r="G684" s="137"/>
      <c r="H684" s="137"/>
      <c r="I684" s="137"/>
      <c r="J684" s="137"/>
      <c r="K684" s="137"/>
      <c r="L684" s="137"/>
      <c r="M684" s="137"/>
      <c r="N684" s="137"/>
      <c r="O684" s="137"/>
      <c r="P684" s="137"/>
      <c r="Q684" s="125"/>
    </row>
    <row r="685" spans="1:17" ht="13">
      <c r="A685" s="127" t="s">
        <v>631</v>
      </c>
      <c r="B685" s="128" t="s">
        <v>534</v>
      </c>
      <c r="C685" s="128" t="s">
        <v>361</v>
      </c>
      <c r="D685" s="119" t="s">
        <v>220</v>
      </c>
      <c r="E685">
        <v>3.7</v>
      </c>
      <c r="F685" s="138"/>
      <c r="G685" s="138"/>
      <c r="H685" s="137"/>
      <c r="I685" s="138"/>
      <c r="J685" s="138"/>
      <c r="K685" s="138"/>
      <c r="L685" s="138"/>
      <c r="M685" s="138"/>
      <c r="N685" s="138"/>
      <c r="O685" s="138"/>
      <c r="P685" s="138"/>
      <c r="Q685" s="126"/>
    </row>
    <row r="686" spans="1:17" ht="13">
      <c r="A686" s="127" t="s">
        <v>631</v>
      </c>
      <c r="B686" s="128" t="s">
        <v>535</v>
      </c>
      <c r="C686" s="128" t="s">
        <v>362</v>
      </c>
      <c r="D686" s="119" t="s">
        <v>217</v>
      </c>
      <c r="E686">
        <v>5340</v>
      </c>
      <c r="F686" s="137"/>
      <c r="G686" s="137"/>
      <c r="H686" s="137"/>
      <c r="I686" s="137"/>
      <c r="J686" s="137"/>
      <c r="K686" s="137"/>
      <c r="L686" s="137"/>
      <c r="M686" s="137"/>
      <c r="N686" s="137"/>
      <c r="O686" s="137"/>
      <c r="P686" s="137"/>
      <c r="Q686" s="125"/>
    </row>
    <row r="687" spans="1:17" ht="13">
      <c r="A687" s="127" t="s">
        <v>631</v>
      </c>
      <c r="B687" s="128" t="s">
        <v>535</v>
      </c>
      <c r="C687" s="128" t="s">
        <v>362</v>
      </c>
      <c r="D687" s="119" t="s">
        <v>218</v>
      </c>
      <c r="E687">
        <v>4965</v>
      </c>
      <c r="F687" s="137"/>
      <c r="G687" s="137"/>
      <c r="H687" s="138"/>
      <c r="I687" s="137"/>
      <c r="J687" s="137"/>
      <c r="K687" s="137"/>
      <c r="L687" s="137"/>
      <c r="M687" s="137"/>
      <c r="N687" s="137"/>
      <c r="O687" s="137"/>
      <c r="P687" s="137"/>
      <c r="Q687" s="125"/>
    </row>
    <row r="688" spans="1:17" ht="13">
      <c r="A688" s="127" t="s">
        <v>631</v>
      </c>
      <c r="B688" s="128" t="s">
        <v>535</v>
      </c>
      <c r="C688" s="128" t="s">
        <v>362</v>
      </c>
      <c r="D688" s="119" t="s">
        <v>219</v>
      </c>
      <c r="E688">
        <v>375</v>
      </c>
      <c r="F688" s="137"/>
      <c r="G688" s="137"/>
      <c r="H688" s="137"/>
      <c r="I688" s="137"/>
      <c r="J688" s="137"/>
      <c r="K688" s="137"/>
      <c r="L688" s="137"/>
      <c r="M688" s="137"/>
      <c r="N688" s="137"/>
      <c r="O688" s="137"/>
      <c r="P688" s="137"/>
      <c r="Q688" s="125"/>
    </row>
    <row r="689" spans="1:17" ht="13">
      <c r="A689" s="127" t="s">
        <v>631</v>
      </c>
      <c r="B689" s="128" t="s">
        <v>535</v>
      </c>
      <c r="C689" s="128" t="s">
        <v>362</v>
      </c>
      <c r="D689" s="119" t="s">
        <v>220</v>
      </c>
      <c r="E689">
        <v>7</v>
      </c>
      <c r="F689" s="138"/>
      <c r="G689" s="138"/>
      <c r="H689" s="137"/>
      <c r="I689" s="138"/>
      <c r="J689" s="138"/>
      <c r="K689" s="138"/>
      <c r="L689" s="138"/>
      <c r="M689" s="138"/>
      <c r="N689" s="138"/>
      <c r="O689" s="138"/>
      <c r="P689" s="138"/>
      <c r="Q689" s="126"/>
    </row>
    <row r="690" spans="1:17" ht="13">
      <c r="A690" s="127" t="s">
        <v>631</v>
      </c>
      <c r="B690" s="128" t="s">
        <v>536</v>
      </c>
      <c r="C690" s="128" t="s">
        <v>363</v>
      </c>
      <c r="D690" s="119" t="s">
        <v>217</v>
      </c>
      <c r="E690">
        <v>11727</v>
      </c>
      <c r="F690" s="137"/>
      <c r="G690" s="137"/>
      <c r="H690" s="137"/>
      <c r="I690" s="137"/>
      <c r="J690" s="137"/>
      <c r="K690" s="137"/>
      <c r="L690" s="137"/>
      <c r="M690" s="137"/>
      <c r="N690" s="137"/>
      <c r="O690" s="137"/>
      <c r="P690" s="137"/>
      <c r="Q690" s="125"/>
    </row>
    <row r="691" spans="1:17" ht="13">
      <c r="A691" s="127" t="s">
        <v>631</v>
      </c>
      <c r="B691" s="128" t="s">
        <v>536</v>
      </c>
      <c r="C691" s="128" t="s">
        <v>363</v>
      </c>
      <c r="D691" s="119" t="s">
        <v>218</v>
      </c>
      <c r="E691">
        <v>10860</v>
      </c>
      <c r="F691" s="137"/>
      <c r="G691" s="137"/>
      <c r="H691" s="138"/>
      <c r="I691" s="137"/>
      <c r="J691" s="137"/>
      <c r="K691" s="137"/>
      <c r="L691" s="137"/>
      <c r="M691" s="137"/>
      <c r="N691" s="137"/>
      <c r="O691" s="137"/>
      <c r="P691" s="137"/>
      <c r="Q691" s="125"/>
    </row>
    <row r="692" spans="1:17" ht="13">
      <c r="A692" s="127" t="s">
        <v>631</v>
      </c>
      <c r="B692" s="128" t="s">
        <v>536</v>
      </c>
      <c r="C692" s="128" t="s">
        <v>363</v>
      </c>
      <c r="D692" s="119" t="s">
        <v>219</v>
      </c>
      <c r="E692">
        <v>867</v>
      </c>
      <c r="F692" s="137"/>
      <c r="G692" s="137"/>
      <c r="H692" s="137"/>
      <c r="I692" s="137"/>
      <c r="J692" s="137"/>
      <c r="K692" s="137"/>
      <c r="L692" s="137"/>
      <c r="M692" s="137"/>
      <c r="N692" s="137"/>
      <c r="O692" s="137"/>
      <c r="P692" s="137"/>
      <c r="Q692" s="125"/>
    </row>
    <row r="693" spans="1:17" ht="13">
      <c r="A693" s="127" t="s">
        <v>631</v>
      </c>
      <c r="B693" s="128" t="s">
        <v>536</v>
      </c>
      <c r="C693" s="128" t="s">
        <v>363</v>
      </c>
      <c r="D693" s="119" t="s">
        <v>220</v>
      </c>
      <c r="E693">
        <v>7.4</v>
      </c>
      <c r="F693" s="138"/>
      <c r="G693" s="138"/>
      <c r="H693" s="137"/>
      <c r="I693" s="138"/>
      <c r="J693" s="138"/>
      <c r="K693" s="138"/>
      <c r="L693" s="138"/>
      <c r="M693" s="138"/>
      <c r="N693" s="138"/>
      <c r="O693" s="138"/>
      <c r="P693" s="138"/>
      <c r="Q693" s="126"/>
    </row>
    <row r="694" spans="1:17" ht="13">
      <c r="A694" s="127" t="s">
        <v>631</v>
      </c>
      <c r="B694" s="128" t="s">
        <v>537</v>
      </c>
      <c r="C694" s="128" t="s">
        <v>364</v>
      </c>
      <c r="D694" s="119" t="s">
        <v>217</v>
      </c>
      <c r="E694">
        <v>16359</v>
      </c>
      <c r="F694" s="137"/>
      <c r="G694" s="137"/>
      <c r="H694" s="137"/>
      <c r="I694" s="137"/>
      <c r="J694" s="137"/>
      <c r="K694" s="137"/>
      <c r="L694" s="137"/>
      <c r="M694" s="137"/>
      <c r="N694" s="137"/>
      <c r="O694" s="137"/>
      <c r="P694" s="137"/>
      <c r="Q694" s="125"/>
    </row>
    <row r="695" spans="1:17" ht="13">
      <c r="A695" s="127" t="s">
        <v>631</v>
      </c>
      <c r="B695" s="128" t="s">
        <v>537</v>
      </c>
      <c r="C695" s="128" t="s">
        <v>364</v>
      </c>
      <c r="D695" s="119" t="s">
        <v>218</v>
      </c>
      <c r="E695">
        <v>15535</v>
      </c>
      <c r="F695" s="137"/>
      <c r="G695" s="137"/>
      <c r="H695" s="138"/>
      <c r="I695" s="137"/>
      <c r="J695" s="137"/>
      <c r="K695" s="137"/>
      <c r="L695" s="137"/>
      <c r="M695" s="137"/>
      <c r="N695" s="137"/>
      <c r="O695" s="137"/>
      <c r="P695" s="137"/>
      <c r="Q695" s="125"/>
    </row>
    <row r="696" spans="1:17" ht="13">
      <c r="A696" s="127" t="s">
        <v>631</v>
      </c>
      <c r="B696" s="128" t="s">
        <v>537</v>
      </c>
      <c r="C696" s="128" t="s">
        <v>364</v>
      </c>
      <c r="D696" s="119" t="s">
        <v>219</v>
      </c>
      <c r="E696">
        <v>824</v>
      </c>
      <c r="F696" s="137"/>
      <c r="G696" s="137"/>
      <c r="H696" s="137"/>
      <c r="I696" s="137"/>
      <c r="J696" s="137"/>
      <c r="K696" s="137"/>
      <c r="L696" s="137"/>
      <c r="M696" s="137"/>
      <c r="N696" s="137"/>
      <c r="O696" s="137"/>
      <c r="P696" s="137"/>
      <c r="Q696" s="125"/>
    </row>
    <row r="697" spans="1:17" ht="13">
      <c r="A697" s="127" t="s">
        <v>631</v>
      </c>
      <c r="B697" s="128" t="s">
        <v>537</v>
      </c>
      <c r="C697" s="128" t="s">
        <v>364</v>
      </c>
      <c r="D697" s="119" t="s">
        <v>220</v>
      </c>
      <c r="E697">
        <v>5</v>
      </c>
      <c r="F697" s="138"/>
      <c r="G697" s="138"/>
      <c r="H697" s="137"/>
      <c r="I697" s="138"/>
      <c r="J697" s="138"/>
      <c r="K697" s="138"/>
      <c r="L697" s="138"/>
      <c r="M697" s="138"/>
      <c r="N697" s="138"/>
      <c r="O697" s="138"/>
      <c r="P697" s="138"/>
      <c r="Q697" s="126"/>
    </row>
    <row r="698" spans="1:17" ht="13">
      <c r="A698" s="127" t="s">
        <v>631</v>
      </c>
      <c r="B698" s="128" t="s">
        <v>538</v>
      </c>
      <c r="C698" s="128" t="s">
        <v>365</v>
      </c>
      <c r="D698" s="119" t="s">
        <v>217</v>
      </c>
      <c r="E698">
        <v>7146</v>
      </c>
      <c r="F698" s="137"/>
      <c r="G698" s="137"/>
      <c r="H698" s="137"/>
      <c r="I698" s="137"/>
      <c r="J698" s="137"/>
      <c r="K698" s="137"/>
      <c r="L698" s="137"/>
      <c r="M698" s="137"/>
      <c r="N698" s="137"/>
      <c r="O698" s="137"/>
      <c r="P698" s="137"/>
      <c r="Q698" s="125"/>
    </row>
    <row r="699" spans="1:17" ht="13">
      <c r="A699" s="127" t="s">
        <v>631</v>
      </c>
      <c r="B699" s="128" t="s">
        <v>538</v>
      </c>
      <c r="C699" s="128" t="s">
        <v>365</v>
      </c>
      <c r="D699" s="119" t="s">
        <v>218</v>
      </c>
      <c r="E699">
        <v>6748</v>
      </c>
      <c r="F699" s="137"/>
      <c r="G699" s="137"/>
      <c r="H699" s="138"/>
      <c r="I699" s="137"/>
      <c r="J699" s="137"/>
      <c r="K699" s="137"/>
      <c r="L699" s="137"/>
      <c r="M699" s="137"/>
      <c r="N699" s="137"/>
      <c r="O699" s="137"/>
      <c r="P699" s="137"/>
      <c r="Q699" s="125"/>
    </row>
    <row r="700" spans="1:17" ht="13">
      <c r="A700" s="127" t="s">
        <v>631</v>
      </c>
      <c r="B700" s="128" t="s">
        <v>538</v>
      </c>
      <c r="C700" s="128" t="s">
        <v>365</v>
      </c>
      <c r="D700" s="119" t="s">
        <v>219</v>
      </c>
      <c r="E700">
        <v>398</v>
      </c>
      <c r="F700" s="137"/>
      <c r="G700" s="137"/>
      <c r="H700" s="137"/>
      <c r="I700" s="137"/>
      <c r="J700" s="137"/>
      <c r="K700" s="137"/>
      <c r="L700" s="137"/>
      <c r="M700" s="137"/>
      <c r="N700" s="137"/>
      <c r="O700" s="137"/>
      <c r="P700" s="137"/>
      <c r="Q700" s="125"/>
    </row>
    <row r="701" spans="1:17" ht="13">
      <c r="A701" s="127" t="s">
        <v>631</v>
      </c>
      <c r="B701" s="128" t="s">
        <v>538</v>
      </c>
      <c r="C701" s="128" t="s">
        <v>365</v>
      </c>
      <c r="D701" s="119" t="s">
        <v>220</v>
      </c>
      <c r="E701">
        <v>5.6</v>
      </c>
      <c r="F701" s="138"/>
      <c r="G701" s="138"/>
      <c r="H701" s="137"/>
      <c r="I701" s="138"/>
      <c r="J701" s="138"/>
      <c r="K701" s="138"/>
      <c r="L701" s="138"/>
      <c r="M701" s="138"/>
      <c r="N701" s="138"/>
      <c r="O701" s="138"/>
      <c r="P701" s="138"/>
      <c r="Q701" s="126"/>
    </row>
    <row r="702" spans="1:17" ht="13">
      <c r="A702" s="127" t="s">
        <v>631</v>
      </c>
      <c r="B702" s="128" t="s">
        <v>539</v>
      </c>
      <c r="C702" s="128" t="s">
        <v>366</v>
      </c>
      <c r="D702" s="119" t="s">
        <v>217</v>
      </c>
      <c r="E702">
        <v>9298</v>
      </c>
      <c r="F702" s="137"/>
      <c r="G702" s="137"/>
      <c r="H702" s="137"/>
      <c r="I702" s="137"/>
      <c r="J702" s="137"/>
      <c r="K702" s="137"/>
      <c r="L702" s="137"/>
      <c r="M702" s="137"/>
      <c r="N702" s="137"/>
      <c r="O702" s="137"/>
      <c r="P702" s="137"/>
      <c r="Q702" s="125"/>
    </row>
    <row r="703" spans="1:17" ht="13">
      <c r="A703" s="127" t="s">
        <v>631</v>
      </c>
      <c r="B703" s="128" t="s">
        <v>539</v>
      </c>
      <c r="C703" s="128" t="s">
        <v>366</v>
      </c>
      <c r="D703" s="119" t="s">
        <v>218</v>
      </c>
      <c r="E703">
        <v>8825</v>
      </c>
      <c r="F703" s="137"/>
      <c r="G703" s="137"/>
      <c r="H703" s="138"/>
      <c r="I703" s="137"/>
      <c r="J703" s="137"/>
      <c r="K703" s="137"/>
      <c r="L703" s="137"/>
      <c r="M703" s="137"/>
      <c r="N703" s="137"/>
      <c r="O703" s="137"/>
      <c r="P703" s="137"/>
      <c r="Q703" s="125"/>
    </row>
    <row r="704" spans="1:17" ht="13">
      <c r="A704" s="127" t="s">
        <v>631</v>
      </c>
      <c r="B704" s="128" t="s">
        <v>539</v>
      </c>
      <c r="C704" s="128" t="s">
        <v>366</v>
      </c>
      <c r="D704" s="119" t="s">
        <v>219</v>
      </c>
      <c r="E704">
        <v>473</v>
      </c>
      <c r="F704" s="137"/>
      <c r="G704" s="137"/>
      <c r="H704" s="137"/>
      <c r="I704" s="137"/>
      <c r="J704" s="137"/>
      <c r="K704" s="137"/>
      <c r="L704" s="137"/>
      <c r="M704" s="137"/>
      <c r="N704" s="137"/>
      <c r="O704" s="137"/>
      <c r="P704" s="137"/>
      <c r="Q704" s="125"/>
    </row>
    <row r="705" spans="1:17" ht="13">
      <c r="A705" s="127" t="s">
        <v>631</v>
      </c>
      <c r="B705" s="128" t="s">
        <v>539</v>
      </c>
      <c r="C705" s="128" t="s">
        <v>366</v>
      </c>
      <c r="D705" s="119" t="s">
        <v>220</v>
      </c>
      <c r="E705">
        <v>5.0999999999999996</v>
      </c>
      <c r="F705" s="138"/>
      <c r="G705" s="138"/>
      <c r="H705" s="137"/>
      <c r="I705" s="138"/>
      <c r="J705" s="138"/>
      <c r="K705" s="138"/>
      <c r="L705" s="138"/>
      <c r="M705" s="138"/>
      <c r="N705" s="138"/>
      <c r="O705" s="138"/>
      <c r="P705" s="138"/>
      <c r="Q705" s="126"/>
    </row>
    <row r="706" spans="1:17" ht="13">
      <c r="A706" s="127" t="s">
        <v>631</v>
      </c>
      <c r="B706" s="128" t="s">
        <v>540</v>
      </c>
      <c r="C706" s="128" t="s">
        <v>367</v>
      </c>
      <c r="D706" s="119" t="s">
        <v>217</v>
      </c>
      <c r="E706">
        <v>4460</v>
      </c>
      <c r="F706" s="137"/>
      <c r="G706" s="137"/>
      <c r="H706" s="137"/>
      <c r="I706" s="137"/>
      <c r="J706" s="137"/>
      <c r="K706" s="137"/>
      <c r="L706" s="137"/>
      <c r="M706" s="137"/>
      <c r="N706" s="137"/>
      <c r="O706" s="137"/>
      <c r="P706" s="137"/>
      <c r="Q706" s="125"/>
    </row>
    <row r="707" spans="1:17" ht="13">
      <c r="A707" s="127" t="s">
        <v>631</v>
      </c>
      <c r="B707" s="128" t="s">
        <v>540</v>
      </c>
      <c r="C707" s="128" t="s">
        <v>367</v>
      </c>
      <c r="D707" s="119" t="s">
        <v>218</v>
      </c>
      <c r="E707">
        <v>4273</v>
      </c>
      <c r="F707" s="137"/>
      <c r="G707" s="137"/>
      <c r="H707" s="138"/>
      <c r="I707" s="137"/>
      <c r="J707" s="137"/>
      <c r="K707" s="137"/>
      <c r="L707" s="137"/>
      <c r="M707" s="137"/>
      <c r="N707" s="137"/>
      <c r="O707" s="137"/>
      <c r="P707" s="137"/>
      <c r="Q707" s="125"/>
    </row>
    <row r="708" spans="1:17" ht="13">
      <c r="A708" s="127" t="s">
        <v>631</v>
      </c>
      <c r="B708" s="128" t="s">
        <v>540</v>
      </c>
      <c r="C708" s="128" t="s">
        <v>367</v>
      </c>
      <c r="D708" s="119" t="s">
        <v>219</v>
      </c>
      <c r="E708">
        <v>187</v>
      </c>
      <c r="F708" s="137"/>
      <c r="G708" s="137"/>
      <c r="H708" s="137"/>
      <c r="I708" s="137"/>
      <c r="J708" s="137"/>
      <c r="K708" s="137"/>
      <c r="L708" s="137"/>
      <c r="M708" s="137"/>
      <c r="N708" s="137"/>
      <c r="O708" s="137"/>
      <c r="P708" s="137"/>
      <c r="Q708" s="125"/>
    </row>
    <row r="709" spans="1:17" ht="13">
      <c r="A709" s="127" t="s">
        <v>631</v>
      </c>
      <c r="B709" s="128" t="s">
        <v>540</v>
      </c>
      <c r="C709" s="128" t="s">
        <v>367</v>
      </c>
      <c r="D709" s="119" t="s">
        <v>220</v>
      </c>
      <c r="E709">
        <v>4.2</v>
      </c>
      <c r="F709" s="138"/>
      <c r="G709" s="138"/>
      <c r="H709" s="137"/>
      <c r="I709" s="138"/>
      <c r="J709" s="138"/>
      <c r="K709" s="138"/>
      <c r="L709" s="138"/>
      <c r="M709" s="138"/>
      <c r="N709" s="138"/>
      <c r="O709" s="138"/>
      <c r="P709" s="138"/>
      <c r="Q709" s="126"/>
    </row>
    <row r="710" spans="1:17" ht="13">
      <c r="A710" s="127" t="s">
        <v>631</v>
      </c>
      <c r="B710" s="128" t="s">
        <v>541</v>
      </c>
      <c r="C710" s="128" t="s">
        <v>368</v>
      </c>
      <c r="D710" s="119" t="s">
        <v>217</v>
      </c>
      <c r="E710">
        <v>5195</v>
      </c>
      <c r="F710" s="137"/>
      <c r="G710" s="137"/>
      <c r="H710" s="137"/>
      <c r="I710" s="137"/>
      <c r="J710" s="137"/>
      <c r="K710" s="137"/>
      <c r="L710" s="137"/>
      <c r="M710" s="137"/>
      <c r="N710" s="137"/>
      <c r="O710" s="137"/>
      <c r="P710" s="137"/>
      <c r="Q710" s="125"/>
    </row>
    <row r="711" spans="1:17" ht="13">
      <c r="A711" s="127" t="s">
        <v>631</v>
      </c>
      <c r="B711" s="128" t="s">
        <v>541</v>
      </c>
      <c r="C711" s="128" t="s">
        <v>368</v>
      </c>
      <c r="D711" s="119" t="s">
        <v>218</v>
      </c>
      <c r="E711">
        <v>4900</v>
      </c>
      <c r="F711" s="137"/>
      <c r="G711" s="137"/>
      <c r="H711" s="138"/>
      <c r="I711" s="137"/>
      <c r="J711" s="137"/>
      <c r="K711" s="137"/>
      <c r="L711" s="137"/>
      <c r="M711" s="137"/>
      <c r="N711" s="137"/>
      <c r="O711" s="137"/>
      <c r="P711" s="137"/>
      <c r="Q711" s="125"/>
    </row>
    <row r="712" spans="1:17" ht="13">
      <c r="A712" s="127" t="s">
        <v>631</v>
      </c>
      <c r="B712" s="128" t="s">
        <v>541</v>
      </c>
      <c r="C712" s="128" t="s">
        <v>368</v>
      </c>
      <c r="D712" s="119" t="s">
        <v>219</v>
      </c>
      <c r="E712">
        <v>295</v>
      </c>
      <c r="F712" s="137"/>
      <c r="G712" s="137"/>
      <c r="H712" s="137"/>
      <c r="I712" s="137"/>
      <c r="J712" s="137"/>
      <c r="K712" s="137"/>
      <c r="L712" s="137"/>
      <c r="M712" s="137"/>
      <c r="N712" s="137"/>
      <c r="O712" s="137"/>
      <c r="P712" s="137"/>
      <c r="Q712" s="125"/>
    </row>
    <row r="713" spans="1:17" ht="13">
      <c r="A713" s="127" t="s">
        <v>631</v>
      </c>
      <c r="B713" s="128" t="s">
        <v>541</v>
      </c>
      <c r="C713" s="128" t="s">
        <v>368</v>
      </c>
      <c r="D713" s="119" t="s">
        <v>220</v>
      </c>
      <c r="E713">
        <v>5.7</v>
      </c>
      <c r="F713" s="138"/>
      <c r="G713" s="138"/>
      <c r="H713" s="137"/>
      <c r="I713" s="138"/>
      <c r="J713" s="138"/>
      <c r="K713" s="138"/>
      <c r="L713" s="138"/>
      <c r="M713" s="138"/>
      <c r="N713" s="138"/>
      <c r="O713" s="138"/>
      <c r="P713" s="138"/>
      <c r="Q713" s="126"/>
    </row>
    <row r="714" spans="1:17" ht="13">
      <c r="A714" s="127" t="s">
        <v>631</v>
      </c>
      <c r="B714" s="128" t="s">
        <v>542</v>
      </c>
      <c r="C714" s="128" t="s">
        <v>369</v>
      </c>
      <c r="D714" s="119" t="s">
        <v>217</v>
      </c>
      <c r="E714">
        <v>4517</v>
      </c>
      <c r="F714" s="137"/>
      <c r="G714" s="137"/>
      <c r="H714" s="137"/>
      <c r="I714" s="137"/>
      <c r="J714" s="137"/>
      <c r="K714" s="137"/>
      <c r="L714" s="137"/>
      <c r="M714" s="137"/>
      <c r="N714" s="137"/>
      <c r="O714" s="137"/>
      <c r="P714" s="137"/>
      <c r="Q714" s="125"/>
    </row>
    <row r="715" spans="1:17" ht="13">
      <c r="A715" s="127" t="s">
        <v>631</v>
      </c>
      <c r="B715" s="128" t="s">
        <v>542</v>
      </c>
      <c r="C715" s="128" t="s">
        <v>369</v>
      </c>
      <c r="D715" s="119" t="s">
        <v>218</v>
      </c>
      <c r="E715">
        <v>4269</v>
      </c>
      <c r="F715" s="137"/>
      <c r="G715" s="137"/>
      <c r="H715" s="138"/>
      <c r="I715" s="137"/>
      <c r="J715" s="137"/>
      <c r="K715" s="137"/>
      <c r="L715" s="137"/>
      <c r="M715" s="137"/>
      <c r="N715" s="137"/>
      <c r="O715" s="137"/>
      <c r="P715" s="137"/>
      <c r="Q715" s="125"/>
    </row>
    <row r="716" spans="1:17" ht="13">
      <c r="A716" s="127" t="s">
        <v>631</v>
      </c>
      <c r="B716" s="128" t="s">
        <v>542</v>
      </c>
      <c r="C716" s="128" t="s">
        <v>369</v>
      </c>
      <c r="D716" s="119" t="s">
        <v>219</v>
      </c>
      <c r="E716">
        <v>248</v>
      </c>
      <c r="F716" s="137"/>
      <c r="G716" s="137"/>
      <c r="H716" s="137"/>
      <c r="I716" s="137"/>
      <c r="J716" s="137"/>
      <c r="K716" s="137"/>
      <c r="L716" s="137"/>
      <c r="M716" s="137"/>
      <c r="N716" s="137"/>
      <c r="O716" s="137"/>
      <c r="P716" s="137"/>
      <c r="Q716" s="125"/>
    </row>
    <row r="717" spans="1:17" ht="13">
      <c r="A717" s="127" t="s">
        <v>631</v>
      </c>
      <c r="B717" s="128" t="s">
        <v>542</v>
      </c>
      <c r="C717" s="128" t="s">
        <v>369</v>
      </c>
      <c r="D717" s="119" t="s">
        <v>220</v>
      </c>
      <c r="E717">
        <v>5.5</v>
      </c>
      <c r="F717" s="138"/>
      <c r="G717" s="138"/>
      <c r="H717" s="137"/>
      <c r="I717" s="138"/>
      <c r="J717" s="138"/>
      <c r="K717" s="138"/>
      <c r="L717" s="138"/>
      <c r="M717" s="138"/>
      <c r="N717" s="138"/>
      <c r="O717" s="138"/>
      <c r="P717" s="138"/>
      <c r="Q717" s="126"/>
    </row>
    <row r="718" spans="1:17" ht="13">
      <c r="A718" s="127" t="s">
        <v>631</v>
      </c>
      <c r="B718" s="128" t="s">
        <v>543</v>
      </c>
      <c r="C718" s="128" t="s">
        <v>370</v>
      </c>
      <c r="D718" s="119" t="s">
        <v>217</v>
      </c>
      <c r="E718">
        <v>10331</v>
      </c>
      <c r="F718" s="137"/>
      <c r="G718" s="137"/>
      <c r="H718" s="137"/>
      <c r="I718" s="137"/>
      <c r="J718" s="137"/>
      <c r="K718" s="137"/>
      <c r="L718" s="137"/>
      <c r="M718" s="137"/>
      <c r="N718" s="137"/>
      <c r="O718" s="137"/>
      <c r="P718" s="137"/>
      <c r="Q718" s="125"/>
    </row>
    <row r="719" spans="1:17" ht="13">
      <c r="A719" s="127" t="s">
        <v>631</v>
      </c>
      <c r="B719" s="128" t="s">
        <v>543</v>
      </c>
      <c r="C719" s="128" t="s">
        <v>370</v>
      </c>
      <c r="D719" s="119" t="s">
        <v>218</v>
      </c>
      <c r="E719">
        <v>9635</v>
      </c>
      <c r="F719" s="137"/>
      <c r="G719" s="137"/>
      <c r="H719" s="138"/>
      <c r="I719" s="137"/>
      <c r="J719" s="137"/>
      <c r="K719" s="137"/>
      <c r="L719" s="137"/>
      <c r="M719" s="137"/>
      <c r="N719" s="137"/>
      <c r="O719" s="137"/>
      <c r="P719" s="137"/>
      <c r="Q719" s="125"/>
    </row>
    <row r="720" spans="1:17" ht="13">
      <c r="A720" s="127" t="s">
        <v>631</v>
      </c>
      <c r="B720" s="128" t="s">
        <v>543</v>
      </c>
      <c r="C720" s="128" t="s">
        <v>370</v>
      </c>
      <c r="D720" s="119" t="s">
        <v>219</v>
      </c>
      <c r="E720">
        <v>696</v>
      </c>
      <c r="F720" s="137"/>
      <c r="G720" s="137"/>
      <c r="H720" s="137"/>
      <c r="I720" s="137"/>
      <c r="J720" s="137"/>
      <c r="K720" s="137"/>
      <c r="L720" s="137"/>
      <c r="M720" s="137"/>
      <c r="N720" s="137"/>
      <c r="O720" s="137"/>
      <c r="P720" s="137"/>
      <c r="Q720" s="125"/>
    </row>
    <row r="721" spans="1:17" ht="13">
      <c r="A721" s="127" t="s">
        <v>631</v>
      </c>
      <c r="B721" s="128" t="s">
        <v>543</v>
      </c>
      <c r="C721" s="128" t="s">
        <v>370</v>
      </c>
      <c r="D721" s="119" t="s">
        <v>220</v>
      </c>
      <c r="E721">
        <v>6.7</v>
      </c>
      <c r="F721" s="138"/>
      <c r="G721" s="138"/>
      <c r="H721" s="137"/>
      <c r="I721" s="138"/>
      <c r="J721" s="138"/>
      <c r="K721" s="138"/>
      <c r="L721" s="138"/>
      <c r="M721" s="138"/>
      <c r="N721" s="138"/>
      <c r="O721" s="138"/>
      <c r="P721" s="138"/>
      <c r="Q721" s="126"/>
    </row>
    <row r="722" spans="1:17" ht="13">
      <c r="A722" s="127" t="s">
        <v>631</v>
      </c>
      <c r="B722" s="128" t="s">
        <v>544</v>
      </c>
      <c r="C722" s="128" t="s">
        <v>371</v>
      </c>
      <c r="D722" s="119" t="s">
        <v>217</v>
      </c>
      <c r="E722">
        <v>77648</v>
      </c>
      <c r="F722" s="137"/>
      <c r="G722" s="137"/>
      <c r="H722" s="137"/>
      <c r="I722" s="137"/>
      <c r="J722" s="137"/>
      <c r="K722" s="137"/>
      <c r="L722" s="137"/>
      <c r="M722" s="137"/>
      <c r="N722" s="137"/>
      <c r="O722" s="137"/>
      <c r="P722" s="137"/>
      <c r="Q722" s="125"/>
    </row>
    <row r="723" spans="1:17" s="53" customFormat="1" ht="13">
      <c r="A723" s="127" t="s">
        <v>631</v>
      </c>
      <c r="B723" s="128" t="s">
        <v>544</v>
      </c>
      <c r="C723" s="128" t="s">
        <v>371</v>
      </c>
      <c r="D723" s="119" t="s">
        <v>218</v>
      </c>
      <c r="E723" s="53">
        <v>71964</v>
      </c>
      <c r="F723" s="137"/>
      <c r="G723" s="137"/>
      <c r="H723" s="138"/>
      <c r="I723" s="137"/>
      <c r="J723" s="137"/>
      <c r="K723" s="137"/>
      <c r="L723" s="137"/>
      <c r="M723" s="137"/>
      <c r="N723" s="137"/>
      <c r="O723" s="137"/>
      <c r="P723" s="137"/>
      <c r="Q723" s="125"/>
    </row>
    <row r="724" spans="1:17" s="53" customFormat="1" ht="13">
      <c r="A724" s="127" t="s">
        <v>631</v>
      </c>
      <c r="B724" s="128" t="s">
        <v>544</v>
      </c>
      <c r="C724" s="128" t="s">
        <v>371</v>
      </c>
      <c r="D724" s="119" t="s">
        <v>219</v>
      </c>
      <c r="E724" s="53">
        <v>5684</v>
      </c>
      <c r="F724" s="137"/>
      <c r="G724" s="137"/>
      <c r="H724" s="137"/>
      <c r="I724" s="137"/>
      <c r="J724" s="137"/>
      <c r="K724" s="137"/>
      <c r="L724" s="137"/>
      <c r="M724" s="137"/>
      <c r="N724" s="137"/>
      <c r="O724" s="137"/>
      <c r="P724" s="137"/>
      <c r="Q724" s="125"/>
    </row>
    <row r="725" spans="1:17" s="53" customFormat="1" ht="13">
      <c r="A725" s="127" t="s">
        <v>631</v>
      </c>
      <c r="B725" s="128" t="s">
        <v>544</v>
      </c>
      <c r="C725" s="128" t="s">
        <v>371</v>
      </c>
      <c r="D725" s="119" t="s">
        <v>220</v>
      </c>
      <c r="E725" s="53">
        <v>7.3</v>
      </c>
      <c r="F725" s="138"/>
      <c r="G725" s="138"/>
      <c r="H725" s="137"/>
      <c r="I725" s="138"/>
      <c r="J725" s="138"/>
      <c r="K725" s="138"/>
      <c r="L725" s="138"/>
      <c r="M725" s="138"/>
      <c r="N725" s="138"/>
      <c r="O725" s="138"/>
      <c r="P725" s="138"/>
      <c r="Q725" s="126"/>
    </row>
    <row r="726" spans="1:17" s="53" customFormat="1" ht="13">
      <c r="A726" s="127" t="s">
        <v>631</v>
      </c>
      <c r="B726" s="128" t="s">
        <v>545</v>
      </c>
      <c r="C726" s="128" t="s">
        <v>372</v>
      </c>
      <c r="D726" s="119" t="s">
        <v>217</v>
      </c>
      <c r="E726" s="53">
        <v>33926</v>
      </c>
      <c r="F726" s="137"/>
      <c r="G726" s="137"/>
      <c r="H726" s="137"/>
      <c r="I726" s="137"/>
      <c r="J726" s="137"/>
      <c r="K726" s="137"/>
      <c r="L726" s="137"/>
      <c r="M726" s="137"/>
      <c r="N726" s="137"/>
      <c r="O726" s="137"/>
      <c r="P726" s="137"/>
      <c r="Q726" s="125"/>
    </row>
    <row r="727" spans="1:17" ht="13">
      <c r="A727" s="127" t="s">
        <v>631</v>
      </c>
      <c r="B727" s="128" t="s">
        <v>545</v>
      </c>
      <c r="C727" s="128" t="s">
        <v>372</v>
      </c>
      <c r="D727" s="119" t="s">
        <v>218</v>
      </c>
      <c r="E727">
        <v>31877</v>
      </c>
      <c r="F727" s="137"/>
      <c r="G727" s="137"/>
      <c r="H727" s="138"/>
      <c r="I727" s="137"/>
      <c r="J727" s="137"/>
      <c r="K727" s="137"/>
      <c r="L727" s="137"/>
      <c r="M727" s="137"/>
      <c r="N727" s="137"/>
      <c r="O727" s="137"/>
      <c r="P727" s="137"/>
      <c r="Q727" s="125"/>
    </row>
    <row r="728" spans="1:17" ht="13">
      <c r="A728" s="127" t="s">
        <v>631</v>
      </c>
      <c r="B728" s="128" t="s">
        <v>545</v>
      </c>
      <c r="C728" s="128" t="s">
        <v>372</v>
      </c>
      <c r="D728" s="119" t="s">
        <v>219</v>
      </c>
      <c r="E728">
        <v>2049</v>
      </c>
      <c r="F728" s="137"/>
      <c r="G728" s="137"/>
      <c r="H728" s="137"/>
      <c r="I728" s="137"/>
      <c r="J728" s="137"/>
      <c r="K728" s="137"/>
      <c r="L728" s="137"/>
      <c r="M728" s="137"/>
      <c r="N728" s="137"/>
      <c r="O728" s="137"/>
      <c r="P728" s="137"/>
      <c r="Q728" s="125"/>
    </row>
    <row r="729" spans="1:17" ht="13">
      <c r="A729" s="127" t="s">
        <v>631</v>
      </c>
      <c r="B729" s="128" t="s">
        <v>545</v>
      </c>
      <c r="C729" s="128" t="s">
        <v>372</v>
      </c>
      <c r="D729" s="119" t="s">
        <v>220</v>
      </c>
      <c r="E729">
        <v>6</v>
      </c>
      <c r="F729" s="138"/>
      <c r="G729" s="138"/>
      <c r="H729" s="137"/>
      <c r="I729" s="138"/>
      <c r="J729" s="138"/>
      <c r="K729" s="138"/>
      <c r="L729" s="138"/>
      <c r="M729" s="138"/>
      <c r="N729" s="138"/>
      <c r="O729" s="138"/>
      <c r="P729" s="138"/>
      <c r="Q729" s="126"/>
    </row>
    <row r="730" spans="1:17" ht="13">
      <c r="A730" s="127" t="s">
        <v>631</v>
      </c>
      <c r="B730" s="128" t="s">
        <v>546</v>
      </c>
      <c r="C730" s="128" t="s">
        <v>373</v>
      </c>
      <c r="D730" s="119" t="s">
        <v>217</v>
      </c>
      <c r="E730">
        <v>49145</v>
      </c>
      <c r="F730" s="137"/>
      <c r="G730" s="137"/>
      <c r="H730" s="137"/>
      <c r="I730" s="137"/>
      <c r="J730" s="137"/>
      <c r="K730" s="137"/>
      <c r="L730" s="137"/>
      <c r="M730" s="137"/>
      <c r="N730" s="137"/>
      <c r="O730" s="137"/>
      <c r="P730" s="137"/>
      <c r="Q730" s="125"/>
    </row>
    <row r="731" spans="1:17" ht="13">
      <c r="A731" s="127" t="s">
        <v>631</v>
      </c>
      <c r="B731" s="128" t="s">
        <v>546</v>
      </c>
      <c r="C731" s="128" t="s">
        <v>373</v>
      </c>
      <c r="D731" s="119" t="s">
        <v>218</v>
      </c>
      <c r="E731">
        <v>46492</v>
      </c>
      <c r="F731" s="137"/>
      <c r="G731" s="137"/>
      <c r="H731" s="138"/>
      <c r="I731" s="137"/>
      <c r="J731" s="137"/>
      <c r="K731" s="137"/>
      <c r="L731" s="137"/>
      <c r="M731" s="137"/>
      <c r="N731" s="137"/>
      <c r="O731" s="137"/>
      <c r="P731" s="137"/>
      <c r="Q731" s="125"/>
    </row>
    <row r="732" spans="1:17" ht="13">
      <c r="A732" s="127" t="s">
        <v>631</v>
      </c>
      <c r="B732" s="128" t="s">
        <v>546</v>
      </c>
      <c r="C732" s="128" t="s">
        <v>373</v>
      </c>
      <c r="D732" s="119" t="s">
        <v>219</v>
      </c>
      <c r="E732">
        <v>2653</v>
      </c>
      <c r="F732" s="137"/>
      <c r="G732" s="137"/>
      <c r="H732" s="137"/>
      <c r="I732" s="137"/>
      <c r="J732" s="137"/>
      <c r="K732" s="137"/>
      <c r="L732" s="137"/>
      <c r="M732" s="137"/>
      <c r="N732" s="137"/>
      <c r="O732" s="137"/>
      <c r="P732" s="137"/>
      <c r="Q732" s="125"/>
    </row>
    <row r="733" spans="1:17" ht="13">
      <c r="A733" s="127" t="s">
        <v>631</v>
      </c>
      <c r="B733" s="128" t="s">
        <v>546</v>
      </c>
      <c r="C733" s="128" t="s">
        <v>373</v>
      </c>
      <c r="D733" s="119" t="s">
        <v>220</v>
      </c>
      <c r="E733">
        <v>5.4</v>
      </c>
      <c r="F733" s="138"/>
      <c r="G733" s="138"/>
      <c r="H733" s="137"/>
      <c r="I733" s="138"/>
      <c r="J733" s="138"/>
      <c r="K733" s="138"/>
      <c r="L733" s="138"/>
      <c r="M733" s="138"/>
      <c r="N733" s="138"/>
      <c r="O733" s="138"/>
      <c r="P733" s="138"/>
      <c r="Q733" s="126"/>
    </row>
    <row r="734" spans="1:17" ht="13">
      <c r="A734" s="127" t="s">
        <v>631</v>
      </c>
      <c r="B734" s="128" t="s">
        <v>547</v>
      </c>
      <c r="C734" s="128" t="s">
        <v>374</v>
      </c>
      <c r="D734" s="119" t="s">
        <v>217</v>
      </c>
      <c r="E734">
        <v>6689</v>
      </c>
      <c r="F734" s="137"/>
      <c r="G734" s="137"/>
      <c r="H734" s="137"/>
      <c r="I734" s="137"/>
      <c r="J734" s="137"/>
      <c r="K734" s="137"/>
      <c r="L734" s="137"/>
      <c r="M734" s="137"/>
      <c r="N734" s="137"/>
      <c r="O734" s="137"/>
      <c r="P734" s="137"/>
      <c r="Q734" s="125"/>
    </row>
    <row r="735" spans="1:17" ht="13">
      <c r="A735" s="127" t="s">
        <v>631</v>
      </c>
      <c r="B735" s="128" t="s">
        <v>547</v>
      </c>
      <c r="C735" s="128" t="s">
        <v>374</v>
      </c>
      <c r="D735" s="119" t="s">
        <v>218</v>
      </c>
      <c r="E735">
        <v>6241</v>
      </c>
      <c r="F735" s="137"/>
      <c r="G735" s="137"/>
      <c r="H735" s="138"/>
      <c r="I735" s="137"/>
      <c r="J735" s="137"/>
      <c r="K735" s="137"/>
      <c r="L735" s="137"/>
      <c r="M735" s="137"/>
      <c r="N735" s="137"/>
      <c r="O735" s="137"/>
      <c r="P735" s="137"/>
      <c r="Q735" s="125"/>
    </row>
    <row r="736" spans="1:17" ht="13">
      <c r="A736" s="127" t="s">
        <v>631</v>
      </c>
      <c r="B736" s="128" t="s">
        <v>547</v>
      </c>
      <c r="C736" s="128" t="s">
        <v>374</v>
      </c>
      <c r="D736" s="119" t="s">
        <v>219</v>
      </c>
      <c r="E736">
        <v>448</v>
      </c>
      <c r="F736" s="137"/>
      <c r="G736" s="137"/>
      <c r="H736" s="137"/>
      <c r="I736" s="137"/>
      <c r="J736" s="137"/>
      <c r="K736" s="137"/>
      <c r="L736" s="137"/>
      <c r="M736" s="137"/>
      <c r="N736" s="137"/>
      <c r="O736" s="137"/>
      <c r="P736" s="137"/>
      <c r="Q736" s="125"/>
    </row>
    <row r="737" spans="1:17" ht="13">
      <c r="A737" s="127" t="s">
        <v>631</v>
      </c>
      <c r="B737" s="128" t="s">
        <v>547</v>
      </c>
      <c r="C737" s="128" t="s">
        <v>374</v>
      </c>
      <c r="D737" s="119" t="s">
        <v>220</v>
      </c>
      <c r="E737">
        <v>6.7</v>
      </c>
      <c r="F737" s="138"/>
      <c r="G737" s="138"/>
      <c r="H737" s="137"/>
      <c r="I737" s="138"/>
      <c r="J737" s="138"/>
      <c r="K737" s="138"/>
      <c r="L737" s="138"/>
      <c r="M737" s="138"/>
      <c r="N737" s="138"/>
      <c r="O737" s="138"/>
      <c r="P737" s="138"/>
      <c r="Q737" s="126"/>
    </row>
    <row r="738" spans="1:17" ht="13">
      <c r="A738" s="127" t="s">
        <v>631</v>
      </c>
      <c r="B738" s="128" t="s">
        <v>548</v>
      </c>
      <c r="C738" s="128" t="s">
        <v>375</v>
      </c>
      <c r="D738" s="119" t="s">
        <v>217</v>
      </c>
      <c r="E738">
        <v>57248</v>
      </c>
      <c r="F738" s="137"/>
      <c r="G738" s="137"/>
      <c r="H738" s="137"/>
      <c r="I738" s="137"/>
      <c r="J738" s="137"/>
      <c r="K738" s="137"/>
      <c r="L738" s="137"/>
      <c r="M738" s="137"/>
      <c r="N738" s="137"/>
      <c r="O738" s="137"/>
      <c r="P738" s="137"/>
      <c r="Q738" s="125"/>
    </row>
    <row r="739" spans="1:17" ht="13">
      <c r="A739" s="127" t="s">
        <v>631</v>
      </c>
      <c r="B739" s="128" t="s">
        <v>548</v>
      </c>
      <c r="C739" s="128" t="s">
        <v>375</v>
      </c>
      <c r="D739" s="119" t="s">
        <v>218</v>
      </c>
      <c r="E739">
        <v>52653</v>
      </c>
      <c r="F739" s="137"/>
      <c r="G739" s="137"/>
      <c r="H739" s="138"/>
      <c r="I739" s="137"/>
      <c r="J739" s="137"/>
      <c r="K739" s="137"/>
      <c r="L739" s="137"/>
      <c r="M739" s="137"/>
      <c r="N739" s="137"/>
      <c r="O739" s="137"/>
      <c r="P739" s="137"/>
      <c r="Q739" s="125"/>
    </row>
    <row r="740" spans="1:17" ht="13">
      <c r="A740" s="127" t="s">
        <v>631</v>
      </c>
      <c r="B740" s="128" t="s">
        <v>548</v>
      </c>
      <c r="C740" s="128" t="s">
        <v>375</v>
      </c>
      <c r="D740" s="119" t="s">
        <v>219</v>
      </c>
      <c r="E740">
        <v>4595</v>
      </c>
      <c r="F740" s="137"/>
      <c r="G740" s="137"/>
      <c r="H740" s="137"/>
      <c r="I740" s="137"/>
      <c r="J740" s="137"/>
      <c r="K740" s="137"/>
      <c r="L740" s="137"/>
      <c r="M740" s="137"/>
      <c r="N740" s="137"/>
      <c r="O740" s="137"/>
      <c r="P740" s="137"/>
      <c r="Q740" s="125"/>
    </row>
    <row r="741" spans="1:17" ht="13">
      <c r="A741" s="127" t="s">
        <v>631</v>
      </c>
      <c r="B741" s="128" t="s">
        <v>548</v>
      </c>
      <c r="C741" s="128" t="s">
        <v>375</v>
      </c>
      <c r="D741" s="119" t="s">
        <v>220</v>
      </c>
      <c r="E741">
        <v>8</v>
      </c>
      <c r="F741" s="138"/>
      <c r="G741" s="138"/>
      <c r="H741" s="137"/>
      <c r="I741" s="138"/>
      <c r="J741" s="138"/>
      <c r="K741" s="138"/>
      <c r="L741" s="138"/>
      <c r="M741" s="138"/>
      <c r="N741" s="138"/>
      <c r="O741" s="138"/>
      <c r="P741" s="138"/>
      <c r="Q741" s="126"/>
    </row>
    <row r="742" spans="1:17" ht="13">
      <c r="A742" s="127" t="s">
        <v>631</v>
      </c>
      <c r="B742" s="128" t="s">
        <v>549</v>
      </c>
      <c r="C742" s="128" t="s">
        <v>376</v>
      </c>
      <c r="D742" s="119" t="s">
        <v>217</v>
      </c>
      <c r="E742">
        <v>30978</v>
      </c>
      <c r="F742" s="137"/>
      <c r="G742" s="137"/>
      <c r="H742" s="137"/>
      <c r="I742" s="137"/>
      <c r="J742" s="137"/>
      <c r="K742" s="137"/>
      <c r="L742" s="137"/>
      <c r="M742" s="137"/>
      <c r="N742" s="137"/>
      <c r="O742" s="137"/>
      <c r="P742" s="137"/>
      <c r="Q742" s="125"/>
    </row>
    <row r="743" spans="1:17" ht="13">
      <c r="A743" s="127" t="s">
        <v>631</v>
      </c>
      <c r="B743" s="128" t="s">
        <v>549</v>
      </c>
      <c r="C743" s="128" t="s">
        <v>376</v>
      </c>
      <c r="D743" s="119" t="s">
        <v>218</v>
      </c>
      <c r="E743">
        <v>28939</v>
      </c>
      <c r="F743" s="137"/>
      <c r="G743" s="137"/>
      <c r="H743" s="138"/>
      <c r="I743" s="137"/>
      <c r="J743" s="137"/>
      <c r="K743" s="137"/>
      <c r="L743" s="137"/>
      <c r="M743" s="137"/>
      <c r="N743" s="137"/>
      <c r="O743" s="137"/>
      <c r="P743" s="137"/>
      <c r="Q743" s="125"/>
    </row>
    <row r="744" spans="1:17" ht="13">
      <c r="A744" s="127" t="s">
        <v>631</v>
      </c>
      <c r="B744" s="128" t="s">
        <v>549</v>
      </c>
      <c r="C744" s="128" t="s">
        <v>376</v>
      </c>
      <c r="D744" s="119" t="s">
        <v>219</v>
      </c>
      <c r="E744">
        <v>2039</v>
      </c>
      <c r="F744" s="137"/>
      <c r="G744" s="137"/>
      <c r="H744" s="137"/>
      <c r="I744" s="137"/>
      <c r="J744" s="137"/>
      <c r="K744" s="137"/>
      <c r="L744" s="137"/>
      <c r="M744" s="137"/>
      <c r="N744" s="137"/>
      <c r="O744" s="137"/>
      <c r="P744" s="137"/>
      <c r="Q744" s="125"/>
    </row>
    <row r="745" spans="1:17" ht="13">
      <c r="A745" s="127" t="s">
        <v>631</v>
      </c>
      <c r="B745" s="128" t="s">
        <v>549</v>
      </c>
      <c r="C745" s="128" t="s">
        <v>376</v>
      </c>
      <c r="D745" s="119" t="s">
        <v>220</v>
      </c>
      <c r="E745">
        <v>6.6</v>
      </c>
      <c r="F745" s="138"/>
      <c r="G745" s="138"/>
      <c r="H745" s="137"/>
      <c r="I745" s="138"/>
      <c r="J745" s="138"/>
      <c r="K745" s="138"/>
      <c r="L745" s="138"/>
      <c r="M745" s="138"/>
      <c r="N745" s="138"/>
      <c r="O745" s="138"/>
      <c r="P745" s="138"/>
      <c r="Q745" s="126"/>
    </row>
    <row r="746" spans="1:17" ht="13">
      <c r="A746" s="127" t="s">
        <v>631</v>
      </c>
      <c r="B746" s="128" t="s">
        <v>550</v>
      </c>
      <c r="C746" s="128" t="s">
        <v>377</v>
      </c>
      <c r="D746" s="119" t="s">
        <v>217</v>
      </c>
      <c r="E746">
        <v>26930</v>
      </c>
      <c r="F746" s="137"/>
      <c r="G746" s="137"/>
      <c r="H746" s="137"/>
      <c r="I746" s="137"/>
      <c r="J746" s="137"/>
      <c r="K746" s="137"/>
      <c r="L746" s="137"/>
      <c r="M746" s="137"/>
      <c r="N746" s="137"/>
      <c r="O746" s="137"/>
      <c r="P746" s="137"/>
      <c r="Q746" s="125"/>
    </row>
    <row r="747" spans="1:17" ht="13">
      <c r="A747" s="127" t="s">
        <v>631</v>
      </c>
      <c r="B747" s="128" t="s">
        <v>550</v>
      </c>
      <c r="C747" s="128" t="s">
        <v>377</v>
      </c>
      <c r="D747" s="119" t="s">
        <v>218</v>
      </c>
      <c r="E747">
        <v>25514</v>
      </c>
      <c r="F747" s="137"/>
      <c r="G747" s="137"/>
      <c r="H747" s="138"/>
      <c r="I747" s="137"/>
      <c r="J747" s="137"/>
      <c r="K747" s="137"/>
      <c r="L747" s="137"/>
      <c r="M747" s="137"/>
      <c r="N747" s="137"/>
      <c r="O747" s="137"/>
      <c r="P747" s="137"/>
      <c r="Q747" s="125"/>
    </row>
    <row r="748" spans="1:17" ht="13">
      <c r="A748" s="127" t="s">
        <v>631</v>
      </c>
      <c r="B748" s="128" t="s">
        <v>550</v>
      </c>
      <c r="C748" s="128" t="s">
        <v>377</v>
      </c>
      <c r="D748" s="119" t="s">
        <v>219</v>
      </c>
      <c r="E748">
        <v>1416</v>
      </c>
      <c r="F748" s="137"/>
      <c r="G748" s="137"/>
      <c r="H748" s="137"/>
      <c r="I748" s="137"/>
      <c r="J748" s="137"/>
      <c r="K748" s="137"/>
      <c r="L748" s="137"/>
      <c r="M748" s="137"/>
      <c r="N748" s="137"/>
      <c r="O748" s="137"/>
      <c r="P748" s="137"/>
      <c r="Q748" s="125"/>
    </row>
    <row r="749" spans="1:17" ht="13">
      <c r="A749" s="127" t="s">
        <v>631</v>
      </c>
      <c r="B749" s="128" t="s">
        <v>550</v>
      </c>
      <c r="C749" s="128" t="s">
        <v>377</v>
      </c>
      <c r="D749" s="119" t="s">
        <v>220</v>
      </c>
      <c r="E749">
        <v>5.3</v>
      </c>
      <c r="F749" s="138"/>
      <c r="G749" s="138"/>
      <c r="H749" s="137"/>
      <c r="I749" s="138"/>
      <c r="J749" s="138"/>
      <c r="K749" s="138"/>
      <c r="L749" s="138"/>
      <c r="M749" s="138"/>
      <c r="N749" s="138"/>
      <c r="O749" s="138"/>
      <c r="P749" s="138"/>
      <c r="Q749" s="126"/>
    </row>
    <row r="750" spans="1:17" ht="13">
      <c r="A750" s="127" t="s">
        <v>631</v>
      </c>
      <c r="B750" s="128" t="s">
        <v>551</v>
      </c>
      <c r="C750" s="128" t="s">
        <v>378</v>
      </c>
      <c r="D750" s="119" t="s">
        <v>217</v>
      </c>
      <c r="E750">
        <v>30794</v>
      </c>
      <c r="F750" s="137"/>
      <c r="G750" s="137"/>
      <c r="H750" s="137"/>
      <c r="I750" s="137"/>
      <c r="J750" s="137"/>
      <c r="K750" s="137"/>
      <c r="L750" s="137"/>
      <c r="M750" s="137"/>
      <c r="N750" s="137"/>
      <c r="O750" s="137"/>
      <c r="P750" s="137"/>
      <c r="Q750" s="125"/>
    </row>
    <row r="751" spans="1:17" ht="13">
      <c r="A751" s="127" t="s">
        <v>631</v>
      </c>
      <c r="B751" s="128" t="s">
        <v>551</v>
      </c>
      <c r="C751" s="128" t="s">
        <v>378</v>
      </c>
      <c r="D751" s="119" t="s">
        <v>218</v>
      </c>
      <c r="E751">
        <v>29415</v>
      </c>
      <c r="F751" s="137"/>
      <c r="G751" s="137"/>
      <c r="H751" s="138"/>
      <c r="I751" s="137"/>
      <c r="J751" s="137"/>
      <c r="K751" s="137"/>
      <c r="L751" s="137"/>
      <c r="M751" s="137"/>
      <c r="N751" s="137"/>
      <c r="O751" s="137"/>
      <c r="P751" s="137"/>
      <c r="Q751" s="125"/>
    </row>
    <row r="752" spans="1:17" ht="13">
      <c r="A752" s="127" t="s">
        <v>631</v>
      </c>
      <c r="B752" s="128" t="s">
        <v>551</v>
      </c>
      <c r="C752" s="128" t="s">
        <v>378</v>
      </c>
      <c r="D752" s="119" t="s">
        <v>219</v>
      </c>
      <c r="E752">
        <v>1379</v>
      </c>
      <c r="F752" s="137"/>
      <c r="G752" s="137"/>
      <c r="H752" s="137"/>
      <c r="I752" s="137"/>
      <c r="J752" s="137"/>
      <c r="K752" s="137"/>
      <c r="L752" s="137"/>
      <c r="M752" s="137"/>
      <c r="N752" s="137"/>
      <c r="O752" s="137"/>
      <c r="P752" s="137"/>
      <c r="Q752" s="125"/>
    </row>
    <row r="753" spans="1:17" ht="13">
      <c r="A753" s="127" t="s">
        <v>631</v>
      </c>
      <c r="B753" s="128" t="s">
        <v>551</v>
      </c>
      <c r="C753" s="128" t="s">
        <v>378</v>
      </c>
      <c r="D753" s="119" t="s">
        <v>220</v>
      </c>
      <c r="E753">
        <v>4.5</v>
      </c>
      <c r="F753" s="138"/>
      <c r="G753" s="138"/>
      <c r="H753" s="137"/>
      <c r="I753" s="138"/>
      <c r="J753" s="138"/>
      <c r="K753" s="138"/>
      <c r="L753" s="138"/>
      <c r="M753" s="138"/>
      <c r="N753" s="138"/>
      <c r="O753" s="138"/>
      <c r="P753" s="138"/>
      <c r="Q753" s="126"/>
    </row>
    <row r="754" spans="1:17" ht="13">
      <c r="A754" s="127" t="s">
        <v>631</v>
      </c>
      <c r="B754" s="128" t="s">
        <v>552</v>
      </c>
      <c r="C754" s="128" t="s">
        <v>379</v>
      </c>
      <c r="D754" s="119" t="s">
        <v>217</v>
      </c>
      <c r="E754">
        <v>18113</v>
      </c>
      <c r="F754" s="137"/>
      <c r="G754" s="137"/>
      <c r="H754" s="137"/>
      <c r="I754" s="137"/>
      <c r="J754" s="137"/>
      <c r="K754" s="137"/>
      <c r="L754" s="137"/>
      <c r="M754" s="137"/>
      <c r="N754" s="137"/>
      <c r="O754" s="137"/>
      <c r="P754" s="137"/>
      <c r="Q754" s="125"/>
    </row>
    <row r="755" spans="1:17" ht="13">
      <c r="A755" s="127" t="s">
        <v>631</v>
      </c>
      <c r="B755" s="128" t="s">
        <v>552</v>
      </c>
      <c r="C755" s="128" t="s">
        <v>379</v>
      </c>
      <c r="D755" s="119" t="s">
        <v>218</v>
      </c>
      <c r="E755">
        <v>16959</v>
      </c>
      <c r="F755" s="137"/>
      <c r="G755" s="137"/>
      <c r="H755" s="138"/>
      <c r="I755" s="137"/>
      <c r="J755" s="137"/>
      <c r="K755" s="137"/>
      <c r="L755" s="137"/>
      <c r="M755" s="137"/>
      <c r="N755" s="137"/>
      <c r="O755" s="137"/>
      <c r="P755" s="137"/>
      <c r="Q755" s="125"/>
    </row>
    <row r="756" spans="1:17" ht="13">
      <c r="A756" s="127" t="s">
        <v>631</v>
      </c>
      <c r="B756" s="128" t="s">
        <v>552</v>
      </c>
      <c r="C756" s="128" t="s">
        <v>379</v>
      </c>
      <c r="D756" s="119" t="s">
        <v>219</v>
      </c>
      <c r="E756">
        <v>1154</v>
      </c>
      <c r="F756" s="137"/>
      <c r="G756" s="137"/>
      <c r="H756" s="137"/>
      <c r="I756" s="137"/>
      <c r="J756" s="137"/>
      <c r="K756" s="137"/>
      <c r="L756" s="137"/>
      <c r="M756" s="137"/>
      <c r="N756" s="137"/>
      <c r="O756" s="137"/>
      <c r="P756" s="137"/>
      <c r="Q756" s="125"/>
    </row>
    <row r="757" spans="1:17" ht="13">
      <c r="A757" s="127" t="s">
        <v>631</v>
      </c>
      <c r="B757" s="128" t="s">
        <v>552</v>
      </c>
      <c r="C757" s="128" t="s">
        <v>379</v>
      </c>
      <c r="D757" s="119" t="s">
        <v>220</v>
      </c>
      <c r="E757">
        <v>6.4</v>
      </c>
      <c r="F757" s="138"/>
      <c r="G757" s="138"/>
      <c r="H757" s="137"/>
      <c r="I757" s="138"/>
      <c r="J757" s="138"/>
      <c r="K757" s="138"/>
      <c r="L757" s="138"/>
      <c r="M757" s="138"/>
      <c r="N757" s="138"/>
      <c r="O757" s="138"/>
      <c r="P757" s="138"/>
      <c r="Q757" s="126"/>
    </row>
    <row r="758" spans="1:17" ht="13">
      <c r="A758" s="127" t="s">
        <v>631</v>
      </c>
      <c r="B758" s="128" t="s">
        <v>553</v>
      </c>
      <c r="C758" s="128" t="s">
        <v>380</v>
      </c>
      <c r="D758" s="119" t="s">
        <v>217</v>
      </c>
      <c r="E758">
        <v>37955</v>
      </c>
      <c r="F758" s="137"/>
      <c r="G758" s="137"/>
      <c r="H758" s="137"/>
      <c r="I758" s="137"/>
      <c r="J758" s="137"/>
      <c r="K758" s="137"/>
      <c r="L758" s="137"/>
      <c r="M758" s="137"/>
      <c r="N758" s="137"/>
      <c r="O758" s="137"/>
      <c r="P758" s="137"/>
      <c r="Q758" s="125"/>
    </row>
    <row r="759" spans="1:17" ht="13">
      <c r="A759" s="127" t="s">
        <v>631</v>
      </c>
      <c r="B759" s="128" t="s">
        <v>553</v>
      </c>
      <c r="C759" s="128" t="s">
        <v>380</v>
      </c>
      <c r="D759" s="119" t="s">
        <v>218</v>
      </c>
      <c r="E759">
        <v>35172</v>
      </c>
      <c r="F759" s="137"/>
      <c r="G759" s="137"/>
      <c r="H759" s="138"/>
      <c r="I759" s="137"/>
      <c r="J759" s="137"/>
      <c r="K759" s="137"/>
      <c r="L759" s="137"/>
      <c r="M759" s="137"/>
      <c r="N759" s="137"/>
      <c r="O759" s="137"/>
      <c r="P759" s="137"/>
      <c r="Q759" s="125"/>
    </row>
    <row r="760" spans="1:17" ht="13">
      <c r="A760" s="127" t="s">
        <v>631</v>
      </c>
      <c r="B760" s="128" t="s">
        <v>553</v>
      </c>
      <c r="C760" s="128" t="s">
        <v>380</v>
      </c>
      <c r="D760" s="119" t="s">
        <v>219</v>
      </c>
      <c r="E760">
        <v>2783</v>
      </c>
      <c r="F760" s="137"/>
      <c r="G760" s="137"/>
      <c r="H760" s="137"/>
      <c r="I760" s="137"/>
      <c r="J760" s="137"/>
      <c r="K760" s="137"/>
      <c r="L760" s="137"/>
      <c r="M760" s="137"/>
      <c r="N760" s="137"/>
      <c r="O760" s="137"/>
      <c r="P760" s="137"/>
      <c r="Q760" s="125"/>
    </row>
    <row r="761" spans="1:17" ht="13">
      <c r="A761" s="127" t="s">
        <v>631</v>
      </c>
      <c r="B761" s="128" t="s">
        <v>553</v>
      </c>
      <c r="C761" s="128" t="s">
        <v>380</v>
      </c>
      <c r="D761" s="119" t="s">
        <v>220</v>
      </c>
      <c r="E761">
        <v>7.3</v>
      </c>
      <c r="F761" s="138"/>
      <c r="G761" s="138"/>
      <c r="H761" s="137"/>
      <c r="I761" s="138"/>
      <c r="J761" s="138"/>
      <c r="K761" s="138"/>
      <c r="L761" s="138"/>
      <c r="M761" s="138"/>
      <c r="N761" s="138"/>
      <c r="O761" s="138"/>
      <c r="P761" s="138"/>
      <c r="Q761" s="126"/>
    </row>
    <row r="762" spans="1:17" ht="13">
      <c r="A762" s="127" t="s">
        <v>631</v>
      </c>
      <c r="B762" s="128" t="s">
        <v>554</v>
      </c>
      <c r="C762" s="128" t="s">
        <v>381</v>
      </c>
      <c r="D762" s="119" t="s">
        <v>217</v>
      </c>
      <c r="E762">
        <v>68867</v>
      </c>
      <c r="F762" s="137"/>
      <c r="G762" s="137"/>
      <c r="H762" s="137"/>
      <c r="I762" s="137"/>
      <c r="J762" s="137"/>
      <c r="K762" s="137"/>
      <c r="L762" s="137"/>
      <c r="M762" s="137"/>
      <c r="N762" s="137"/>
      <c r="O762" s="137"/>
      <c r="P762" s="137"/>
      <c r="Q762" s="125"/>
    </row>
    <row r="763" spans="1:17" ht="13">
      <c r="A763" s="127" t="s">
        <v>631</v>
      </c>
      <c r="B763" s="128" t="s">
        <v>554</v>
      </c>
      <c r="C763" s="128" t="s">
        <v>381</v>
      </c>
      <c r="D763" s="119" t="s">
        <v>218</v>
      </c>
      <c r="E763">
        <v>64611</v>
      </c>
      <c r="F763" s="137"/>
      <c r="G763" s="137"/>
      <c r="H763" s="138"/>
      <c r="I763" s="137"/>
      <c r="J763" s="137"/>
      <c r="K763" s="137"/>
      <c r="L763" s="137"/>
      <c r="M763" s="137"/>
      <c r="N763" s="137"/>
      <c r="O763" s="137"/>
      <c r="P763" s="137"/>
      <c r="Q763" s="125"/>
    </row>
    <row r="764" spans="1:17" ht="13">
      <c r="A764" s="127" t="s">
        <v>631</v>
      </c>
      <c r="B764" s="128" t="s">
        <v>554</v>
      </c>
      <c r="C764" s="128" t="s">
        <v>381</v>
      </c>
      <c r="D764" s="119" t="s">
        <v>219</v>
      </c>
      <c r="E764">
        <v>4256</v>
      </c>
      <c r="F764" s="137"/>
      <c r="G764" s="137"/>
      <c r="H764" s="137"/>
      <c r="I764" s="137"/>
      <c r="J764" s="137"/>
      <c r="K764" s="137"/>
      <c r="L764" s="137"/>
      <c r="M764" s="137"/>
      <c r="N764" s="137"/>
      <c r="O764" s="137"/>
      <c r="P764" s="137"/>
      <c r="Q764" s="125"/>
    </row>
    <row r="765" spans="1:17" ht="13">
      <c r="A765" s="127" t="s">
        <v>631</v>
      </c>
      <c r="B765" s="128" t="s">
        <v>554</v>
      </c>
      <c r="C765" s="128" t="s">
        <v>381</v>
      </c>
      <c r="D765" s="119" t="s">
        <v>220</v>
      </c>
      <c r="E765">
        <v>6.2</v>
      </c>
      <c r="F765" s="138"/>
      <c r="G765" s="138"/>
      <c r="H765" s="137"/>
      <c r="I765" s="138"/>
      <c r="J765" s="138"/>
      <c r="K765" s="138"/>
      <c r="L765" s="138"/>
      <c r="M765" s="138"/>
      <c r="N765" s="138"/>
      <c r="O765" s="138"/>
      <c r="P765" s="138"/>
      <c r="Q765" s="126"/>
    </row>
    <row r="766" spans="1:17" ht="13">
      <c r="A766" s="127" t="s">
        <v>631</v>
      </c>
      <c r="B766" s="128" t="s">
        <v>555</v>
      </c>
      <c r="C766" s="128" t="s">
        <v>382</v>
      </c>
      <c r="D766" s="119" t="s">
        <v>217</v>
      </c>
      <c r="E766">
        <v>13633</v>
      </c>
      <c r="F766" s="137"/>
      <c r="G766" s="137"/>
      <c r="H766" s="137"/>
      <c r="I766" s="137"/>
      <c r="J766" s="137"/>
      <c r="K766" s="137"/>
      <c r="L766" s="137"/>
      <c r="M766" s="137"/>
      <c r="N766" s="137"/>
      <c r="O766" s="137"/>
      <c r="P766" s="137"/>
      <c r="Q766" s="125"/>
    </row>
    <row r="767" spans="1:17" ht="13">
      <c r="A767" s="127" t="s">
        <v>631</v>
      </c>
      <c r="B767" s="128" t="s">
        <v>555</v>
      </c>
      <c r="C767" s="128" t="s">
        <v>382</v>
      </c>
      <c r="D767" s="119" t="s">
        <v>218</v>
      </c>
      <c r="E767">
        <v>12777</v>
      </c>
      <c r="F767" s="137"/>
      <c r="G767" s="137"/>
      <c r="H767" s="138"/>
      <c r="I767" s="137"/>
      <c r="J767" s="137"/>
      <c r="K767" s="137"/>
      <c r="L767" s="137"/>
      <c r="M767" s="137"/>
      <c r="N767" s="137"/>
      <c r="O767" s="137"/>
      <c r="P767" s="137"/>
      <c r="Q767" s="125"/>
    </row>
    <row r="768" spans="1:17" ht="13">
      <c r="A768" s="127" t="s">
        <v>631</v>
      </c>
      <c r="B768" s="128" t="s">
        <v>555</v>
      </c>
      <c r="C768" s="128" t="s">
        <v>382</v>
      </c>
      <c r="D768" s="119" t="s">
        <v>219</v>
      </c>
      <c r="E768">
        <v>856</v>
      </c>
      <c r="F768" s="137"/>
      <c r="G768" s="137"/>
      <c r="H768" s="137"/>
      <c r="I768" s="137"/>
      <c r="J768" s="137"/>
      <c r="K768" s="137"/>
      <c r="L768" s="137"/>
      <c r="M768" s="137"/>
      <c r="N768" s="137"/>
      <c r="O768" s="137"/>
      <c r="P768" s="137"/>
      <c r="Q768" s="125"/>
    </row>
    <row r="769" spans="1:17" ht="13">
      <c r="A769" s="127" t="s">
        <v>631</v>
      </c>
      <c r="B769" s="128" t="s">
        <v>555</v>
      </c>
      <c r="C769" s="128" t="s">
        <v>382</v>
      </c>
      <c r="D769" s="119" t="s">
        <v>220</v>
      </c>
      <c r="E769">
        <v>6.3</v>
      </c>
      <c r="F769" s="138"/>
      <c r="G769" s="138"/>
      <c r="H769" s="137"/>
      <c r="I769" s="138"/>
      <c r="J769" s="138"/>
      <c r="K769" s="138"/>
      <c r="L769" s="138"/>
      <c r="M769" s="138"/>
      <c r="N769" s="138"/>
      <c r="O769" s="138"/>
      <c r="P769" s="138"/>
      <c r="Q769" s="126"/>
    </row>
    <row r="770" spans="1:17" ht="13">
      <c r="A770" s="127" t="s">
        <v>631</v>
      </c>
      <c r="B770" s="128" t="s">
        <v>556</v>
      </c>
      <c r="C770" s="128" t="s">
        <v>383</v>
      </c>
      <c r="D770" s="119" t="s">
        <v>217</v>
      </c>
      <c r="E770">
        <v>53028</v>
      </c>
      <c r="F770" s="137"/>
      <c r="G770" s="137"/>
      <c r="H770" s="137"/>
      <c r="I770" s="137"/>
      <c r="J770" s="137"/>
      <c r="K770" s="137"/>
      <c r="L770" s="137"/>
      <c r="M770" s="137"/>
      <c r="N770" s="137"/>
      <c r="O770" s="137"/>
      <c r="P770" s="137"/>
      <c r="Q770" s="125"/>
    </row>
    <row r="771" spans="1:17" ht="13">
      <c r="A771" s="127" t="s">
        <v>631</v>
      </c>
      <c r="B771" s="128" t="s">
        <v>556</v>
      </c>
      <c r="C771" s="128" t="s">
        <v>383</v>
      </c>
      <c r="D771" s="119" t="s">
        <v>218</v>
      </c>
      <c r="E771">
        <v>50161</v>
      </c>
      <c r="F771" s="137"/>
      <c r="G771" s="137"/>
      <c r="H771" s="138"/>
      <c r="I771" s="137"/>
      <c r="J771" s="137"/>
      <c r="K771" s="137"/>
      <c r="L771" s="137"/>
      <c r="M771" s="137"/>
      <c r="N771" s="137"/>
      <c r="O771" s="137"/>
      <c r="P771" s="137"/>
      <c r="Q771" s="125"/>
    </row>
    <row r="772" spans="1:17" ht="13">
      <c r="A772" s="127" t="s">
        <v>631</v>
      </c>
      <c r="B772" s="128" t="s">
        <v>556</v>
      </c>
      <c r="C772" s="128" t="s">
        <v>383</v>
      </c>
      <c r="D772" s="119" t="s">
        <v>219</v>
      </c>
      <c r="E772">
        <v>2867</v>
      </c>
      <c r="F772" s="137"/>
      <c r="G772" s="137"/>
      <c r="H772" s="137"/>
      <c r="I772" s="137"/>
      <c r="J772" s="137"/>
      <c r="K772" s="137"/>
      <c r="L772" s="137"/>
      <c r="M772" s="137"/>
      <c r="N772" s="137"/>
      <c r="O772" s="137"/>
      <c r="P772" s="137"/>
      <c r="Q772" s="125"/>
    </row>
    <row r="773" spans="1:17" ht="13">
      <c r="A773" s="127" t="s">
        <v>631</v>
      </c>
      <c r="B773" s="128" t="s">
        <v>556</v>
      </c>
      <c r="C773" s="128" t="s">
        <v>383</v>
      </c>
      <c r="D773" s="119" t="s">
        <v>220</v>
      </c>
      <c r="E773">
        <v>5.4</v>
      </c>
      <c r="F773" s="138"/>
      <c r="G773" s="138"/>
      <c r="H773" s="137"/>
      <c r="I773" s="138"/>
      <c r="J773" s="138"/>
      <c r="K773" s="138"/>
      <c r="L773" s="138"/>
      <c r="M773" s="138"/>
      <c r="N773" s="138"/>
      <c r="O773" s="138"/>
      <c r="P773" s="138"/>
      <c r="Q773" s="126"/>
    </row>
    <row r="774" spans="1:17" ht="13">
      <c r="A774" s="127" t="s">
        <v>631</v>
      </c>
      <c r="B774" s="128" t="s">
        <v>557</v>
      </c>
      <c r="C774" s="128" t="s">
        <v>384</v>
      </c>
      <c r="D774" s="119" t="s">
        <v>217</v>
      </c>
      <c r="E774">
        <v>19793</v>
      </c>
      <c r="F774" s="137"/>
      <c r="G774" s="137"/>
      <c r="H774" s="137"/>
      <c r="I774" s="137"/>
      <c r="J774" s="137"/>
      <c r="K774" s="137"/>
      <c r="L774" s="137"/>
      <c r="M774" s="137"/>
      <c r="N774" s="137"/>
      <c r="O774" s="137"/>
      <c r="P774" s="137"/>
      <c r="Q774" s="125"/>
    </row>
    <row r="775" spans="1:17" ht="13">
      <c r="A775" s="127" t="s">
        <v>631</v>
      </c>
      <c r="B775" s="128" t="s">
        <v>557</v>
      </c>
      <c r="C775" s="128" t="s">
        <v>384</v>
      </c>
      <c r="D775" s="119" t="s">
        <v>218</v>
      </c>
      <c r="E775">
        <v>18634</v>
      </c>
      <c r="F775" s="137"/>
      <c r="G775" s="137"/>
      <c r="H775" s="138"/>
      <c r="I775" s="137"/>
      <c r="J775" s="137"/>
      <c r="K775" s="137"/>
      <c r="L775" s="137"/>
      <c r="M775" s="137"/>
      <c r="N775" s="137"/>
      <c r="O775" s="137"/>
      <c r="P775" s="137"/>
      <c r="Q775" s="125"/>
    </row>
    <row r="776" spans="1:17" ht="13">
      <c r="A776" s="127" t="s">
        <v>631</v>
      </c>
      <c r="B776" s="128" t="s">
        <v>557</v>
      </c>
      <c r="C776" s="128" t="s">
        <v>384</v>
      </c>
      <c r="D776" s="119" t="s">
        <v>219</v>
      </c>
      <c r="E776">
        <v>1159</v>
      </c>
      <c r="F776" s="137"/>
      <c r="G776" s="137"/>
      <c r="H776" s="137"/>
      <c r="I776" s="137"/>
      <c r="J776" s="137"/>
      <c r="K776" s="137"/>
      <c r="L776" s="137"/>
      <c r="M776" s="137"/>
      <c r="N776" s="137"/>
      <c r="O776" s="137"/>
      <c r="P776" s="137"/>
      <c r="Q776" s="125"/>
    </row>
    <row r="777" spans="1:17" ht="13">
      <c r="A777" s="127" t="s">
        <v>631</v>
      </c>
      <c r="B777" s="128" t="s">
        <v>557</v>
      </c>
      <c r="C777" s="128" t="s">
        <v>384</v>
      </c>
      <c r="D777" s="119" t="s">
        <v>220</v>
      </c>
      <c r="E777">
        <v>5.9</v>
      </c>
      <c r="F777" s="138"/>
      <c r="G777" s="138"/>
      <c r="H777" s="137"/>
      <c r="I777" s="138"/>
      <c r="J777" s="138"/>
      <c r="K777" s="138"/>
      <c r="L777" s="138"/>
      <c r="M777" s="138"/>
      <c r="N777" s="138"/>
      <c r="O777" s="138"/>
      <c r="P777" s="138"/>
      <c r="Q777" s="126"/>
    </row>
    <row r="778" spans="1:17" ht="13">
      <c r="A778" s="127" t="s">
        <v>631</v>
      </c>
      <c r="B778" s="128" t="s">
        <v>558</v>
      </c>
      <c r="C778" s="128" t="s">
        <v>385</v>
      </c>
      <c r="D778" s="119" t="s">
        <v>217</v>
      </c>
      <c r="E778">
        <v>22386</v>
      </c>
      <c r="F778" s="137"/>
      <c r="G778" s="137"/>
      <c r="H778" s="137"/>
      <c r="I778" s="137"/>
      <c r="J778" s="137"/>
      <c r="K778" s="137"/>
      <c r="L778" s="137"/>
      <c r="M778" s="137"/>
      <c r="N778" s="137"/>
      <c r="O778" s="137"/>
      <c r="P778" s="137"/>
      <c r="Q778" s="125"/>
    </row>
    <row r="779" spans="1:17" ht="13">
      <c r="A779" s="127" t="s">
        <v>631</v>
      </c>
      <c r="B779" s="128" t="s">
        <v>558</v>
      </c>
      <c r="C779" s="128" t="s">
        <v>385</v>
      </c>
      <c r="D779" s="119" t="s">
        <v>218</v>
      </c>
      <c r="E779">
        <v>21169</v>
      </c>
      <c r="F779" s="137"/>
      <c r="G779" s="137"/>
      <c r="H779" s="138"/>
      <c r="I779" s="137"/>
      <c r="J779" s="137"/>
      <c r="K779" s="137"/>
      <c r="L779" s="137"/>
      <c r="M779" s="137"/>
      <c r="N779" s="137"/>
      <c r="O779" s="137"/>
      <c r="P779" s="137"/>
      <c r="Q779" s="125"/>
    </row>
    <row r="780" spans="1:17" ht="13">
      <c r="A780" s="127" t="s">
        <v>631</v>
      </c>
      <c r="B780" s="128" t="s">
        <v>558</v>
      </c>
      <c r="C780" s="128" t="s">
        <v>385</v>
      </c>
      <c r="D780" s="119" t="s">
        <v>219</v>
      </c>
      <c r="E780">
        <v>1217</v>
      </c>
      <c r="F780" s="137"/>
      <c r="G780" s="137"/>
      <c r="H780" s="137"/>
      <c r="I780" s="137"/>
      <c r="J780" s="137"/>
      <c r="K780" s="137"/>
      <c r="L780" s="137"/>
      <c r="M780" s="137"/>
      <c r="N780" s="137"/>
      <c r="O780" s="137"/>
      <c r="P780" s="137"/>
      <c r="Q780" s="125"/>
    </row>
    <row r="781" spans="1:17" ht="13">
      <c r="A781" s="127" t="s">
        <v>631</v>
      </c>
      <c r="B781" s="128" t="s">
        <v>558</v>
      </c>
      <c r="C781" s="128" t="s">
        <v>385</v>
      </c>
      <c r="D781" s="119" t="s">
        <v>220</v>
      </c>
      <c r="E781">
        <v>5.4</v>
      </c>
      <c r="F781" s="138"/>
      <c r="G781" s="138"/>
      <c r="H781" s="137"/>
      <c r="I781" s="138"/>
      <c r="J781" s="138"/>
      <c r="K781" s="138"/>
      <c r="L781" s="138"/>
      <c r="M781" s="138"/>
      <c r="N781" s="138"/>
      <c r="O781" s="138"/>
      <c r="P781" s="138"/>
      <c r="Q781" s="126"/>
    </row>
    <row r="782" spans="1:17" ht="13">
      <c r="A782" s="127" t="s">
        <v>631</v>
      </c>
      <c r="B782" s="128" t="s">
        <v>559</v>
      </c>
      <c r="C782" s="128" t="s">
        <v>386</v>
      </c>
      <c r="D782" s="119" t="s">
        <v>217</v>
      </c>
      <c r="E782">
        <v>80416</v>
      </c>
      <c r="F782" s="137"/>
      <c r="G782" s="137"/>
      <c r="H782" s="137"/>
      <c r="I782" s="137"/>
      <c r="J782" s="137"/>
      <c r="K782" s="137"/>
      <c r="L782" s="137"/>
      <c r="M782" s="137"/>
      <c r="N782" s="137"/>
      <c r="O782" s="137"/>
      <c r="P782" s="137"/>
      <c r="Q782" s="125"/>
    </row>
    <row r="783" spans="1:17" ht="13">
      <c r="A783" s="127" t="s">
        <v>631</v>
      </c>
      <c r="B783" s="128" t="s">
        <v>559</v>
      </c>
      <c r="C783" s="128" t="s">
        <v>386</v>
      </c>
      <c r="D783" s="119" t="s">
        <v>218</v>
      </c>
      <c r="E783">
        <v>76565</v>
      </c>
      <c r="F783" s="137"/>
      <c r="G783" s="137"/>
      <c r="H783" s="138"/>
      <c r="I783" s="137"/>
      <c r="J783" s="137"/>
      <c r="K783" s="137"/>
      <c r="L783" s="137"/>
      <c r="M783" s="137"/>
      <c r="N783" s="137"/>
      <c r="O783" s="137"/>
      <c r="P783" s="137"/>
      <c r="Q783" s="125"/>
    </row>
    <row r="784" spans="1:17" ht="13">
      <c r="A784" s="127" t="s">
        <v>631</v>
      </c>
      <c r="B784" s="128" t="s">
        <v>559</v>
      </c>
      <c r="C784" s="128" t="s">
        <v>386</v>
      </c>
      <c r="D784" s="119" t="s">
        <v>219</v>
      </c>
      <c r="E784">
        <v>3851</v>
      </c>
      <c r="F784" s="137"/>
      <c r="G784" s="137"/>
      <c r="H784" s="137"/>
      <c r="I784" s="137"/>
      <c r="J784" s="137"/>
      <c r="K784" s="137"/>
      <c r="L784" s="137"/>
      <c r="M784" s="137"/>
      <c r="N784" s="137"/>
      <c r="O784" s="137"/>
      <c r="P784" s="137"/>
      <c r="Q784" s="125"/>
    </row>
    <row r="785" spans="1:17" ht="13">
      <c r="A785" s="127" t="s">
        <v>631</v>
      </c>
      <c r="B785" s="128" t="s">
        <v>559</v>
      </c>
      <c r="C785" s="128" t="s">
        <v>386</v>
      </c>
      <c r="D785" s="119" t="s">
        <v>220</v>
      </c>
      <c r="E785">
        <v>4.8</v>
      </c>
      <c r="F785" s="138"/>
      <c r="G785" s="138"/>
      <c r="H785" s="137"/>
      <c r="I785" s="138"/>
      <c r="J785" s="138"/>
      <c r="K785" s="138"/>
      <c r="L785" s="138"/>
      <c r="M785" s="138"/>
      <c r="N785" s="138"/>
      <c r="O785" s="138"/>
      <c r="P785" s="138"/>
      <c r="Q785" s="126"/>
    </row>
    <row r="786" spans="1:17" ht="13">
      <c r="A786" s="127" t="s">
        <v>631</v>
      </c>
      <c r="B786" s="128" t="s">
        <v>560</v>
      </c>
      <c r="C786" s="128" t="s">
        <v>387</v>
      </c>
      <c r="D786" s="119" t="s">
        <v>217</v>
      </c>
      <c r="E786">
        <v>19203</v>
      </c>
      <c r="F786" s="137"/>
      <c r="G786" s="137"/>
      <c r="H786" s="137"/>
      <c r="I786" s="137"/>
      <c r="J786" s="137"/>
      <c r="K786" s="137"/>
      <c r="L786" s="137"/>
      <c r="M786" s="137"/>
      <c r="N786" s="137"/>
      <c r="O786" s="137"/>
      <c r="P786" s="137"/>
      <c r="Q786" s="125"/>
    </row>
    <row r="787" spans="1:17" ht="13">
      <c r="A787" s="127" t="s">
        <v>631</v>
      </c>
      <c r="B787" s="128" t="s">
        <v>560</v>
      </c>
      <c r="C787" s="128" t="s">
        <v>387</v>
      </c>
      <c r="D787" s="119" t="s">
        <v>218</v>
      </c>
      <c r="E787">
        <v>17996</v>
      </c>
      <c r="F787" s="137"/>
      <c r="G787" s="137"/>
      <c r="H787" s="138"/>
      <c r="I787" s="137"/>
      <c r="J787" s="137"/>
      <c r="K787" s="137"/>
      <c r="L787" s="137"/>
      <c r="M787" s="137"/>
      <c r="N787" s="137"/>
      <c r="O787" s="137"/>
      <c r="P787" s="137"/>
      <c r="Q787" s="125"/>
    </row>
    <row r="788" spans="1:17" ht="13">
      <c r="A788" s="127" t="s">
        <v>631</v>
      </c>
      <c r="B788" s="128" t="s">
        <v>560</v>
      </c>
      <c r="C788" s="128" t="s">
        <v>387</v>
      </c>
      <c r="D788" s="119" t="s">
        <v>219</v>
      </c>
      <c r="E788">
        <v>1207</v>
      </c>
      <c r="F788" s="137"/>
      <c r="G788" s="137"/>
      <c r="H788" s="137"/>
      <c r="I788" s="137"/>
      <c r="J788" s="137"/>
      <c r="K788" s="137"/>
      <c r="L788" s="137"/>
      <c r="M788" s="137"/>
      <c r="N788" s="137"/>
      <c r="O788" s="137"/>
      <c r="P788" s="137"/>
      <c r="Q788" s="125"/>
    </row>
    <row r="789" spans="1:17" ht="13">
      <c r="A789" s="127" t="s">
        <v>631</v>
      </c>
      <c r="B789" s="128" t="s">
        <v>560</v>
      </c>
      <c r="C789" s="128" t="s">
        <v>387</v>
      </c>
      <c r="D789" s="119" t="s">
        <v>220</v>
      </c>
      <c r="E789">
        <v>6.3</v>
      </c>
      <c r="F789" s="138"/>
      <c r="G789" s="138"/>
      <c r="H789" s="137"/>
      <c r="I789" s="138"/>
      <c r="J789" s="138"/>
      <c r="K789" s="138"/>
      <c r="L789" s="138"/>
      <c r="M789" s="138"/>
      <c r="N789" s="138"/>
      <c r="O789" s="138"/>
      <c r="P789" s="138"/>
      <c r="Q789" s="126"/>
    </row>
    <row r="790" spans="1:17" ht="13">
      <c r="A790" s="127" t="s">
        <v>631</v>
      </c>
      <c r="B790" s="128" t="s">
        <v>561</v>
      </c>
      <c r="C790" s="128" t="s">
        <v>388</v>
      </c>
      <c r="D790" s="119" t="s">
        <v>217</v>
      </c>
      <c r="E790">
        <v>52036</v>
      </c>
      <c r="F790" s="137"/>
      <c r="G790" s="137"/>
      <c r="H790" s="137"/>
      <c r="I790" s="137"/>
      <c r="J790" s="137"/>
      <c r="K790" s="137"/>
      <c r="L790" s="137"/>
      <c r="M790" s="137"/>
      <c r="N790" s="137"/>
      <c r="O790" s="137"/>
      <c r="P790" s="137"/>
      <c r="Q790" s="125"/>
    </row>
    <row r="791" spans="1:17" ht="13">
      <c r="A791" s="127" t="s">
        <v>631</v>
      </c>
      <c r="B791" s="128" t="s">
        <v>561</v>
      </c>
      <c r="C791" s="128" t="s">
        <v>388</v>
      </c>
      <c r="D791" s="119" t="s">
        <v>218</v>
      </c>
      <c r="E791">
        <v>47726</v>
      </c>
      <c r="F791" s="137"/>
      <c r="G791" s="137"/>
      <c r="H791" s="138"/>
      <c r="I791" s="137"/>
      <c r="J791" s="137"/>
      <c r="K791" s="137"/>
      <c r="L791" s="137"/>
      <c r="M791" s="137"/>
      <c r="N791" s="137"/>
      <c r="O791" s="137"/>
      <c r="P791" s="137"/>
      <c r="Q791" s="125"/>
    </row>
    <row r="792" spans="1:17" ht="13">
      <c r="A792" s="127" t="s">
        <v>631</v>
      </c>
      <c r="B792" s="128" t="s">
        <v>561</v>
      </c>
      <c r="C792" s="128" t="s">
        <v>388</v>
      </c>
      <c r="D792" s="119" t="s">
        <v>219</v>
      </c>
      <c r="E792">
        <v>4310</v>
      </c>
      <c r="F792" s="137"/>
      <c r="G792" s="137"/>
      <c r="H792" s="137"/>
      <c r="I792" s="137"/>
      <c r="J792" s="137"/>
      <c r="K792" s="137"/>
      <c r="L792" s="137"/>
      <c r="M792" s="137"/>
      <c r="N792" s="137"/>
      <c r="O792" s="137"/>
      <c r="P792" s="137"/>
      <c r="Q792" s="125"/>
    </row>
    <row r="793" spans="1:17" ht="13">
      <c r="A793" s="127" t="s">
        <v>631</v>
      </c>
      <c r="B793" s="128" t="s">
        <v>561</v>
      </c>
      <c r="C793" s="128" t="s">
        <v>388</v>
      </c>
      <c r="D793" s="119" t="s">
        <v>220</v>
      </c>
      <c r="E793">
        <v>8.3000000000000007</v>
      </c>
      <c r="F793" s="138"/>
      <c r="G793" s="138"/>
      <c r="H793" s="137"/>
      <c r="I793" s="138"/>
      <c r="J793" s="138"/>
      <c r="K793" s="138"/>
      <c r="L793" s="138"/>
      <c r="M793" s="138"/>
      <c r="N793" s="138"/>
      <c r="O793" s="138"/>
      <c r="P793" s="138"/>
      <c r="Q793" s="126"/>
    </row>
    <row r="794" spans="1:17" ht="13">
      <c r="A794" s="127" t="s">
        <v>631</v>
      </c>
      <c r="B794" s="128" t="s">
        <v>562</v>
      </c>
      <c r="C794" s="128" t="s">
        <v>389</v>
      </c>
      <c r="D794" s="119" t="s">
        <v>217</v>
      </c>
      <c r="E794">
        <v>28138</v>
      </c>
      <c r="F794" s="137"/>
      <c r="G794" s="137"/>
      <c r="H794" s="137"/>
      <c r="I794" s="137"/>
      <c r="J794" s="137"/>
      <c r="K794" s="137"/>
      <c r="L794" s="137"/>
      <c r="M794" s="137"/>
      <c r="N794" s="137"/>
      <c r="O794" s="137"/>
      <c r="P794" s="137"/>
      <c r="Q794" s="125"/>
    </row>
    <row r="795" spans="1:17" ht="13">
      <c r="A795" s="127" t="s">
        <v>631</v>
      </c>
      <c r="B795" s="128" t="s">
        <v>562</v>
      </c>
      <c r="C795" s="128" t="s">
        <v>389</v>
      </c>
      <c r="D795" s="119" t="s">
        <v>218</v>
      </c>
      <c r="E795">
        <v>26328</v>
      </c>
      <c r="F795" s="137"/>
      <c r="G795" s="137"/>
      <c r="H795" s="138"/>
      <c r="I795" s="137"/>
      <c r="J795" s="137"/>
      <c r="K795" s="137"/>
      <c r="L795" s="137"/>
      <c r="M795" s="137"/>
      <c r="N795" s="137"/>
      <c r="O795" s="137"/>
      <c r="P795" s="137"/>
      <c r="Q795" s="125"/>
    </row>
    <row r="796" spans="1:17" ht="13">
      <c r="A796" s="127" t="s">
        <v>631</v>
      </c>
      <c r="B796" s="128" t="s">
        <v>562</v>
      </c>
      <c r="C796" s="128" t="s">
        <v>389</v>
      </c>
      <c r="D796" s="119" t="s">
        <v>219</v>
      </c>
      <c r="E796">
        <v>1810</v>
      </c>
      <c r="F796" s="137"/>
      <c r="G796" s="137"/>
      <c r="H796" s="137"/>
      <c r="I796" s="137"/>
      <c r="J796" s="137"/>
      <c r="K796" s="137"/>
      <c r="L796" s="137"/>
      <c r="M796" s="137"/>
      <c r="N796" s="137"/>
      <c r="O796" s="137"/>
      <c r="P796" s="137"/>
      <c r="Q796" s="125"/>
    </row>
    <row r="797" spans="1:17" ht="13">
      <c r="A797" s="127" t="s">
        <v>631</v>
      </c>
      <c r="B797" s="128" t="s">
        <v>562</v>
      </c>
      <c r="C797" s="128" t="s">
        <v>389</v>
      </c>
      <c r="D797" s="119" t="s">
        <v>220</v>
      </c>
      <c r="E797">
        <v>6.4</v>
      </c>
      <c r="F797" s="138"/>
      <c r="G797" s="138"/>
      <c r="H797" s="137"/>
      <c r="I797" s="138"/>
      <c r="J797" s="138"/>
      <c r="K797" s="138"/>
      <c r="L797" s="138"/>
      <c r="M797" s="138"/>
      <c r="N797" s="138"/>
      <c r="O797" s="138"/>
      <c r="P797" s="138"/>
      <c r="Q797" s="126"/>
    </row>
    <row r="798" spans="1:17" ht="13">
      <c r="A798" s="127" t="s">
        <v>585</v>
      </c>
      <c r="B798" s="128" t="s">
        <v>827</v>
      </c>
      <c r="C798" s="128" t="s">
        <v>828</v>
      </c>
      <c r="D798" s="119" t="s">
        <v>217</v>
      </c>
      <c r="E798">
        <v>50397</v>
      </c>
      <c r="F798" s="137"/>
      <c r="G798" s="137"/>
      <c r="H798" s="137"/>
      <c r="I798" s="137"/>
      <c r="J798" s="137"/>
      <c r="K798" s="137"/>
      <c r="L798" s="137"/>
      <c r="M798" s="137"/>
      <c r="N798" s="137"/>
      <c r="O798" s="137"/>
      <c r="P798" s="137"/>
      <c r="Q798" s="125"/>
    </row>
    <row r="799" spans="1:17" ht="13">
      <c r="A799" s="127" t="s">
        <v>585</v>
      </c>
      <c r="B799" s="128" t="s">
        <v>827</v>
      </c>
      <c r="C799" s="128" t="s">
        <v>828</v>
      </c>
      <c r="D799" s="119" t="s">
        <v>218</v>
      </c>
      <c r="E799">
        <v>47413</v>
      </c>
      <c r="F799" s="137"/>
      <c r="G799" s="137"/>
      <c r="H799" s="138"/>
      <c r="I799" s="137"/>
      <c r="J799" s="137"/>
      <c r="K799" s="137"/>
      <c r="L799" s="137"/>
      <c r="M799" s="137"/>
      <c r="N799" s="137"/>
      <c r="O799" s="137"/>
      <c r="P799" s="137"/>
      <c r="Q799" s="125"/>
    </row>
    <row r="800" spans="1:17" ht="13">
      <c r="A800" s="127" t="s">
        <v>585</v>
      </c>
      <c r="B800" s="128" t="s">
        <v>827</v>
      </c>
      <c r="C800" s="128" t="s">
        <v>828</v>
      </c>
      <c r="D800" s="119" t="s">
        <v>219</v>
      </c>
      <c r="E800">
        <v>2984</v>
      </c>
      <c r="F800" s="137"/>
      <c r="G800" s="137"/>
      <c r="H800" s="137"/>
      <c r="I800" s="137"/>
      <c r="J800" s="137"/>
      <c r="K800" s="137"/>
      <c r="L800" s="137"/>
      <c r="M800" s="137"/>
      <c r="N800" s="137"/>
      <c r="O800" s="137"/>
      <c r="P800" s="137"/>
      <c r="Q800" s="125"/>
    </row>
    <row r="801" spans="1:17" ht="13">
      <c r="A801" s="127" t="s">
        <v>585</v>
      </c>
      <c r="B801" s="128" t="s">
        <v>827</v>
      </c>
      <c r="C801" s="128" t="s">
        <v>828</v>
      </c>
      <c r="D801" s="119" t="s">
        <v>220</v>
      </c>
      <c r="E801">
        <v>5.9</v>
      </c>
      <c r="F801" s="138"/>
      <c r="G801" s="138"/>
      <c r="H801" s="137"/>
      <c r="I801" s="138"/>
      <c r="J801" s="138"/>
      <c r="K801" s="138"/>
      <c r="L801" s="138"/>
      <c r="M801" s="138"/>
      <c r="N801" s="138"/>
      <c r="O801" s="138"/>
      <c r="P801" s="138"/>
      <c r="Q801" s="126"/>
    </row>
    <row r="802" spans="1:17" ht="13">
      <c r="A802" s="127" t="s">
        <v>585</v>
      </c>
      <c r="B802" s="128" t="s">
        <v>829</v>
      </c>
      <c r="C802" s="128" t="s">
        <v>830</v>
      </c>
      <c r="D802" s="119" t="s">
        <v>217</v>
      </c>
      <c r="E802">
        <v>60848</v>
      </c>
      <c r="F802" s="137"/>
      <c r="G802" s="137"/>
      <c r="H802" s="137"/>
      <c r="I802" s="137"/>
      <c r="J802" s="137"/>
      <c r="K802" s="137"/>
      <c r="L802" s="137"/>
      <c r="M802" s="137"/>
      <c r="N802" s="137"/>
      <c r="O802" s="137"/>
      <c r="P802" s="137"/>
      <c r="Q802" s="125"/>
    </row>
    <row r="803" spans="1:17" ht="13">
      <c r="A803" s="127" t="s">
        <v>585</v>
      </c>
      <c r="B803" s="128" t="s">
        <v>829</v>
      </c>
      <c r="C803" s="128" t="s">
        <v>830</v>
      </c>
      <c r="D803" s="119" t="s">
        <v>218</v>
      </c>
      <c r="E803">
        <v>57563</v>
      </c>
      <c r="F803" s="137"/>
      <c r="G803" s="137"/>
      <c r="H803" s="138"/>
      <c r="I803" s="137"/>
      <c r="J803" s="137"/>
      <c r="K803" s="137"/>
      <c r="L803" s="137"/>
      <c r="M803" s="137"/>
      <c r="N803" s="137"/>
      <c r="O803" s="137"/>
      <c r="P803" s="137"/>
      <c r="Q803" s="125"/>
    </row>
    <row r="804" spans="1:17" ht="13">
      <c r="A804" s="127" t="s">
        <v>585</v>
      </c>
      <c r="B804" s="128" t="s">
        <v>829</v>
      </c>
      <c r="C804" s="128" t="s">
        <v>830</v>
      </c>
      <c r="D804" s="119" t="s">
        <v>219</v>
      </c>
      <c r="E804">
        <v>3285</v>
      </c>
      <c r="F804" s="137"/>
      <c r="G804" s="137"/>
      <c r="H804" s="137"/>
      <c r="I804" s="137"/>
      <c r="J804" s="137"/>
      <c r="K804" s="137"/>
      <c r="L804" s="137"/>
      <c r="M804" s="137"/>
      <c r="N804" s="137"/>
      <c r="O804" s="137"/>
      <c r="P804" s="137"/>
      <c r="Q804" s="125"/>
    </row>
    <row r="805" spans="1:17" ht="13">
      <c r="A805" s="127" t="s">
        <v>585</v>
      </c>
      <c r="B805" s="128" t="s">
        <v>829</v>
      </c>
      <c r="C805" s="128" t="s">
        <v>830</v>
      </c>
      <c r="D805" s="119" t="s">
        <v>220</v>
      </c>
      <c r="E805">
        <v>5.4</v>
      </c>
      <c r="F805" s="138"/>
      <c r="G805" s="138"/>
      <c r="H805" s="137"/>
      <c r="I805" s="138"/>
      <c r="J805" s="138"/>
      <c r="K805" s="138"/>
      <c r="L805" s="138"/>
      <c r="M805" s="138"/>
      <c r="N805" s="138"/>
      <c r="O805" s="138"/>
      <c r="P805" s="138"/>
      <c r="Q805" s="126"/>
    </row>
    <row r="806" spans="1:17" ht="13">
      <c r="A806" s="127" t="s">
        <v>584</v>
      </c>
      <c r="B806" s="128" t="s">
        <v>831</v>
      </c>
      <c r="C806" s="128" t="s">
        <v>832</v>
      </c>
      <c r="D806" s="119" t="s">
        <v>217</v>
      </c>
      <c r="E806">
        <v>509032</v>
      </c>
      <c r="F806" s="137"/>
      <c r="G806" s="137"/>
      <c r="H806" s="137"/>
      <c r="I806" s="137"/>
      <c r="J806" s="137"/>
      <c r="K806" s="137"/>
      <c r="L806" s="137"/>
      <c r="M806" s="137"/>
      <c r="N806" s="137"/>
      <c r="O806" s="137"/>
      <c r="P806" s="137"/>
      <c r="Q806" s="125"/>
    </row>
    <row r="807" spans="1:17" ht="13">
      <c r="A807" s="127" t="s">
        <v>584</v>
      </c>
      <c r="B807" s="128" t="s">
        <v>831</v>
      </c>
      <c r="C807" s="128" t="s">
        <v>832</v>
      </c>
      <c r="D807" s="119" t="s">
        <v>218</v>
      </c>
      <c r="E807">
        <v>482074</v>
      </c>
      <c r="F807" s="137"/>
      <c r="G807" s="137"/>
      <c r="H807" s="138"/>
      <c r="I807" s="137"/>
      <c r="J807" s="137"/>
      <c r="K807" s="137"/>
      <c r="L807" s="137"/>
      <c r="M807" s="137"/>
      <c r="N807" s="137"/>
      <c r="O807" s="137"/>
      <c r="P807" s="137"/>
      <c r="Q807" s="125"/>
    </row>
    <row r="808" spans="1:17" ht="13">
      <c r="A808" s="127" t="s">
        <v>584</v>
      </c>
      <c r="B808" s="128" t="s">
        <v>831</v>
      </c>
      <c r="C808" s="128" t="s">
        <v>832</v>
      </c>
      <c r="D808" s="119" t="s">
        <v>219</v>
      </c>
      <c r="E808">
        <v>26958</v>
      </c>
      <c r="F808" s="137"/>
      <c r="G808" s="137"/>
      <c r="H808" s="137"/>
      <c r="I808" s="137"/>
      <c r="J808" s="137"/>
      <c r="K808" s="137"/>
      <c r="L808" s="137"/>
      <c r="M808" s="137"/>
      <c r="N808" s="137"/>
      <c r="O808" s="137"/>
      <c r="P808" s="137"/>
      <c r="Q808" s="125"/>
    </row>
    <row r="809" spans="1:17" ht="13">
      <c r="A809" s="127" t="s">
        <v>584</v>
      </c>
      <c r="B809" s="128" t="s">
        <v>831</v>
      </c>
      <c r="C809" s="128" t="s">
        <v>832</v>
      </c>
      <c r="D809" s="119" t="s">
        <v>220</v>
      </c>
      <c r="E809">
        <v>5.3</v>
      </c>
      <c r="F809" s="138"/>
      <c r="G809" s="138"/>
      <c r="H809" s="137"/>
      <c r="I809" s="138"/>
      <c r="J809" s="138"/>
      <c r="K809" s="138"/>
      <c r="L809" s="138"/>
      <c r="M809" s="138"/>
      <c r="N809" s="138"/>
      <c r="O809" s="138"/>
      <c r="P809" s="138"/>
      <c r="Q809" s="126"/>
    </row>
    <row r="810" spans="1:17" ht="13">
      <c r="A810" s="127" t="s">
        <v>584</v>
      </c>
      <c r="B810" s="128" t="s">
        <v>833</v>
      </c>
      <c r="C810" s="128" t="s">
        <v>834</v>
      </c>
      <c r="D810" s="119" t="s">
        <v>217</v>
      </c>
      <c r="E810">
        <v>611456</v>
      </c>
      <c r="F810" s="137"/>
      <c r="G810" s="137"/>
      <c r="H810" s="137"/>
      <c r="I810" s="137"/>
      <c r="J810" s="137"/>
      <c r="K810" s="137"/>
      <c r="L810" s="137"/>
      <c r="M810" s="137"/>
      <c r="N810" s="137"/>
      <c r="O810" s="137"/>
      <c r="P810" s="137"/>
      <c r="Q810" s="125"/>
    </row>
    <row r="811" spans="1:17" ht="13">
      <c r="A811" s="127" t="s">
        <v>584</v>
      </c>
      <c r="B811" s="128" t="s">
        <v>833</v>
      </c>
      <c r="C811" s="128" t="s">
        <v>834</v>
      </c>
      <c r="D811" s="119" t="s">
        <v>218</v>
      </c>
      <c r="E811">
        <v>578368</v>
      </c>
      <c r="F811" s="137"/>
      <c r="G811" s="137"/>
      <c r="H811" s="138"/>
      <c r="I811" s="137"/>
      <c r="J811" s="137"/>
      <c r="K811" s="137"/>
      <c r="L811" s="137"/>
      <c r="M811" s="137"/>
      <c r="N811" s="137"/>
      <c r="O811" s="137"/>
      <c r="P811" s="137"/>
      <c r="Q811" s="125"/>
    </row>
    <row r="812" spans="1:17" ht="13">
      <c r="A812" s="127" t="s">
        <v>584</v>
      </c>
      <c r="B812" s="128" t="s">
        <v>833</v>
      </c>
      <c r="C812" s="128" t="s">
        <v>834</v>
      </c>
      <c r="D812" s="119" t="s">
        <v>219</v>
      </c>
      <c r="E812">
        <v>33088</v>
      </c>
      <c r="F812" s="137"/>
      <c r="G812" s="137"/>
      <c r="H812" s="137"/>
      <c r="I812" s="137"/>
      <c r="J812" s="137"/>
      <c r="K812" s="137"/>
      <c r="L812" s="137"/>
      <c r="M812" s="137"/>
      <c r="N812" s="137"/>
      <c r="O812" s="137"/>
      <c r="P812" s="137"/>
      <c r="Q812" s="125"/>
    </row>
    <row r="813" spans="1:17" ht="13">
      <c r="A813" s="127" t="s">
        <v>584</v>
      </c>
      <c r="B813" s="128" t="s">
        <v>833</v>
      </c>
      <c r="C813" s="128" t="s">
        <v>834</v>
      </c>
      <c r="D813" s="119" t="s">
        <v>220</v>
      </c>
      <c r="E813">
        <v>5.4</v>
      </c>
      <c r="F813" s="138"/>
      <c r="G813" s="138"/>
      <c r="H813" s="137"/>
      <c r="I813" s="138"/>
      <c r="J813" s="138"/>
      <c r="K813" s="138"/>
      <c r="L813" s="138"/>
      <c r="M813" s="138"/>
      <c r="N813" s="138"/>
      <c r="O813" s="138"/>
      <c r="P813" s="138"/>
      <c r="Q813" s="126"/>
    </row>
    <row r="814" spans="1:17" ht="13">
      <c r="A814" s="127" t="s">
        <v>585</v>
      </c>
      <c r="B814" s="128" t="s">
        <v>835</v>
      </c>
      <c r="C814" s="128" t="s">
        <v>836</v>
      </c>
      <c r="D814" s="119" t="s">
        <v>217</v>
      </c>
      <c r="E814">
        <v>303520</v>
      </c>
      <c r="F814" s="137"/>
      <c r="G814" s="137"/>
      <c r="H814" s="137"/>
      <c r="I814" s="137"/>
      <c r="J814" s="137"/>
      <c r="K814" s="137"/>
      <c r="L814" s="137"/>
      <c r="M814" s="137"/>
      <c r="N814" s="137"/>
      <c r="O814" s="137"/>
      <c r="P814" s="137"/>
      <c r="Q814" s="125"/>
    </row>
    <row r="815" spans="1:17" ht="13">
      <c r="A815" s="127" t="s">
        <v>585</v>
      </c>
      <c r="B815" s="128" t="s">
        <v>835</v>
      </c>
      <c r="C815" s="128" t="s">
        <v>836</v>
      </c>
      <c r="D815" s="119" t="s">
        <v>218</v>
      </c>
      <c r="E815">
        <v>286691</v>
      </c>
      <c r="F815" s="137"/>
      <c r="G815" s="137"/>
      <c r="H815" s="138"/>
      <c r="I815" s="137"/>
      <c r="J815" s="137"/>
      <c r="K815" s="137"/>
      <c r="L815" s="137"/>
      <c r="M815" s="137"/>
      <c r="N815" s="137"/>
      <c r="O815" s="137"/>
      <c r="P815" s="137"/>
      <c r="Q815" s="125"/>
    </row>
    <row r="816" spans="1:17" ht="13">
      <c r="A816" s="127" t="s">
        <v>585</v>
      </c>
      <c r="B816" s="128" t="s">
        <v>835</v>
      </c>
      <c r="C816" s="128" t="s">
        <v>836</v>
      </c>
      <c r="D816" s="119" t="s">
        <v>219</v>
      </c>
      <c r="E816">
        <v>16829</v>
      </c>
      <c r="F816" s="137"/>
      <c r="G816" s="137"/>
      <c r="H816" s="137"/>
      <c r="I816" s="137"/>
      <c r="J816" s="137"/>
      <c r="K816" s="137"/>
      <c r="L816" s="137"/>
      <c r="M816" s="137"/>
      <c r="N816" s="137"/>
      <c r="O816" s="137"/>
      <c r="P816" s="137"/>
      <c r="Q816" s="125"/>
    </row>
    <row r="817" spans="1:17" ht="13">
      <c r="A817" s="127" t="s">
        <v>585</v>
      </c>
      <c r="B817" s="128" t="s">
        <v>835</v>
      </c>
      <c r="C817" s="128" t="s">
        <v>836</v>
      </c>
      <c r="D817" s="119" t="s">
        <v>220</v>
      </c>
      <c r="E817">
        <v>5.5</v>
      </c>
      <c r="F817" s="138"/>
      <c r="G817" s="138"/>
      <c r="H817" s="137"/>
      <c r="I817" s="138"/>
      <c r="J817" s="138"/>
      <c r="K817" s="138"/>
      <c r="L817" s="138"/>
      <c r="M817" s="138"/>
      <c r="N817" s="138"/>
      <c r="O817" s="138"/>
      <c r="P817" s="138"/>
      <c r="Q817" s="126"/>
    </row>
    <row r="818" spans="1:17" ht="13">
      <c r="A818" s="127" t="s">
        <v>585</v>
      </c>
      <c r="B818" s="128" t="s">
        <v>837</v>
      </c>
      <c r="C818" s="128" t="s">
        <v>838</v>
      </c>
      <c r="D818" s="119" t="s">
        <v>217</v>
      </c>
      <c r="E818">
        <v>141192</v>
      </c>
      <c r="F818" s="137"/>
      <c r="G818" s="137"/>
      <c r="H818" s="137"/>
      <c r="I818" s="137"/>
      <c r="J818" s="137"/>
      <c r="K818" s="137"/>
      <c r="L818" s="137"/>
      <c r="M818" s="137"/>
      <c r="N818" s="137"/>
      <c r="O818" s="137"/>
      <c r="P818" s="137"/>
      <c r="Q818" s="125"/>
    </row>
    <row r="819" spans="1:17" ht="13">
      <c r="A819" s="127" t="s">
        <v>585</v>
      </c>
      <c r="B819" s="128" t="s">
        <v>837</v>
      </c>
      <c r="C819" s="128" t="s">
        <v>838</v>
      </c>
      <c r="D819" s="119" t="s">
        <v>218</v>
      </c>
      <c r="E819">
        <v>133581</v>
      </c>
      <c r="F819" s="137"/>
      <c r="G819" s="137"/>
      <c r="H819" s="138"/>
      <c r="I819" s="137"/>
      <c r="J819" s="137"/>
      <c r="K819" s="137"/>
      <c r="L819" s="137"/>
      <c r="M819" s="137"/>
      <c r="N819" s="137"/>
      <c r="O819" s="137"/>
      <c r="P819" s="137"/>
      <c r="Q819" s="125"/>
    </row>
    <row r="820" spans="1:17" ht="13">
      <c r="A820" s="127" t="s">
        <v>585</v>
      </c>
      <c r="B820" s="128" t="s">
        <v>837</v>
      </c>
      <c r="C820" s="128" t="s">
        <v>838</v>
      </c>
      <c r="D820" s="119" t="s">
        <v>219</v>
      </c>
      <c r="E820">
        <v>7611</v>
      </c>
      <c r="F820" s="137"/>
      <c r="G820" s="137"/>
      <c r="H820" s="137"/>
      <c r="I820" s="137"/>
      <c r="J820" s="137"/>
      <c r="K820" s="137"/>
      <c r="L820" s="137"/>
      <c r="M820" s="137"/>
      <c r="N820" s="137"/>
      <c r="O820" s="137"/>
      <c r="P820" s="137"/>
      <c r="Q820" s="125"/>
    </row>
    <row r="821" spans="1:17" ht="13">
      <c r="A821" s="127" t="s">
        <v>585</v>
      </c>
      <c r="B821" s="128" t="s">
        <v>837</v>
      </c>
      <c r="C821" s="128" t="s">
        <v>838</v>
      </c>
      <c r="D821" s="119" t="s">
        <v>220</v>
      </c>
      <c r="E821">
        <v>5.4</v>
      </c>
      <c r="F821" s="138"/>
      <c r="G821" s="138"/>
      <c r="H821" s="137"/>
      <c r="I821" s="138"/>
      <c r="J821" s="138"/>
      <c r="K821" s="138"/>
      <c r="L821" s="138"/>
      <c r="M821" s="138"/>
      <c r="N821" s="138"/>
      <c r="O821" s="138"/>
      <c r="P821" s="138"/>
      <c r="Q821" s="126"/>
    </row>
    <row r="822" spans="1:17" ht="13">
      <c r="A822" s="127" t="s">
        <v>585</v>
      </c>
      <c r="B822" s="128" t="s">
        <v>839</v>
      </c>
      <c r="C822" s="128" t="s">
        <v>840</v>
      </c>
      <c r="D822" s="119" t="s">
        <v>217</v>
      </c>
      <c r="E822">
        <v>235527</v>
      </c>
      <c r="F822" s="137"/>
      <c r="G822" s="137"/>
      <c r="H822" s="137"/>
      <c r="I822" s="137"/>
      <c r="J822" s="137"/>
      <c r="K822" s="137"/>
      <c r="L822" s="137"/>
      <c r="M822" s="137"/>
      <c r="N822" s="137"/>
      <c r="O822" s="137"/>
      <c r="P822" s="137"/>
      <c r="Q822" s="125"/>
    </row>
    <row r="823" spans="1:17" ht="13">
      <c r="A823" s="127" t="s">
        <v>585</v>
      </c>
      <c r="B823" s="128" t="s">
        <v>839</v>
      </c>
      <c r="C823" s="128" t="s">
        <v>840</v>
      </c>
      <c r="D823" s="119" t="s">
        <v>218</v>
      </c>
      <c r="E823">
        <v>220665</v>
      </c>
      <c r="F823" s="137"/>
      <c r="G823" s="137"/>
      <c r="H823" s="138"/>
      <c r="I823" s="137"/>
      <c r="J823" s="137"/>
      <c r="K823" s="137"/>
      <c r="L823" s="137"/>
      <c r="M823" s="137"/>
      <c r="N823" s="137"/>
      <c r="O823" s="137"/>
      <c r="P823" s="137"/>
      <c r="Q823" s="125"/>
    </row>
    <row r="824" spans="1:17" ht="13">
      <c r="A824" s="127" t="s">
        <v>585</v>
      </c>
      <c r="B824" s="128" t="s">
        <v>839</v>
      </c>
      <c r="C824" s="128" t="s">
        <v>840</v>
      </c>
      <c r="D824" s="119" t="s">
        <v>219</v>
      </c>
      <c r="E824">
        <v>14862</v>
      </c>
      <c r="F824" s="137"/>
      <c r="G824" s="137"/>
      <c r="H824" s="137"/>
      <c r="I824" s="137"/>
      <c r="J824" s="137"/>
      <c r="K824" s="137"/>
      <c r="L824" s="137"/>
      <c r="M824" s="137"/>
      <c r="N824" s="137"/>
      <c r="O824" s="137"/>
      <c r="P824" s="137"/>
      <c r="Q824" s="125"/>
    </row>
    <row r="825" spans="1:17" ht="13">
      <c r="A825" s="127" t="s">
        <v>585</v>
      </c>
      <c r="B825" s="128" t="s">
        <v>839</v>
      </c>
      <c r="C825" s="128" t="s">
        <v>840</v>
      </c>
      <c r="D825" s="119" t="s">
        <v>220</v>
      </c>
      <c r="E825">
        <v>6.3</v>
      </c>
      <c r="F825" s="138"/>
      <c r="G825" s="138"/>
      <c r="H825" s="137"/>
      <c r="I825" s="138"/>
      <c r="J825" s="138"/>
      <c r="K825" s="138"/>
      <c r="L825" s="138"/>
      <c r="M825" s="138"/>
      <c r="N825" s="138"/>
      <c r="O825" s="138"/>
      <c r="P825" s="138"/>
      <c r="Q825" s="126"/>
    </row>
    <row r="826" spans="1:17" ht="13">
      <c r="A826" s="127" t="s">
        <v>584</v>
      </c>
      <c r="B826" s="128" t="s">
        <v>611</v>
      </c>
      <c r="C826" s="128" t="s">
        <v>612</v>
      </c>
      <c r="D826" s="119" t="s">
        <v>217</v>
      </c>
      <c r="E826">
        <v>41662</v>
      </c>
      <c r="F826" s="137"/>
      <c r="G826" s="137"/>
      <c r="H826" s="137"/>
      <c r="I826" s="137"/>
      <c r="J826" s="137"/>
      <c r="K826" s="137"/>
      <c r="L826" s="137"/>
      <c r="M826" s="137"/>
      <c r="N826" s="137"/>
      <c r="O826" s="137"/>
      <c r="P826" s="137"/>
      <c r="Q826" s="125"/>
    </row>
    <row r="827" spans="1:17" ht="13">
      <c r="A827" s="127" t="s">
        <v>584</v>
      </c>
      <c r="B827" s="128" t="s">
        <v>611</v>
      </c>
      <c r="C827" s="128" t="s">
        <v>612</v>
      </c>
      <c r="D827" s="119" t="s">
        <v>218</v>
      </c>
      <c r="E827">
        <v>39200</v>
      </c>
      <c r="F827" s="137"/>
      <c r="G827" s="137"/>
      <c r="H827" s="138"/>
      <c r="I827" s="137"/>
      <c r="J827" s="137"/>
      <c r="K827" s="137"/>
      <c r="L827" s="137"/>
      <c r="M827" s="137"/>
      <c r="N827" s="137"/>
      <c r="O827" s="137"/>
      <c r="P827" s="137"/>
      <c r="Q827" s="125"/>
    </row>
    <row r="828" spans="1:17" ht="13">
      <c r="A828" s="127" t="s">
        <v>584</v>
      </c>
      <c r="B828" s="128" t="s">
        <v>611</v>
      </c>
      <c r="C828" s="128" t="s">
        <v>612</v>
      </c>
      <c r="D828" s="119" t="s">
        <v>219</v>
      </c>
      <c r="E828">
        <v>2462</v>
      </c>
      <c r="F828" s="137"/>
      <c r="G828" s="137"/>
      <c r="H828" s="137"/>
      <c r="I828" s="137"/>
      <c r="J828" s="137"/>
      <c r="K828" s="137"/>
      <c r="L828" s="137"/>
      <c r="M828" s="137"/>
      <c r="N828" s="137"/>
      <c r="O828" s="137"/>
      <c r="P828" s="137"/>
      <c r="Q828" s="125"/>
    </row>
    <row r="829" spans="1:17" ht="13">
      <c r="A829" s="127" t="s">
        <v>584</v>
      </c>
      <c r="B829" s="128" t="s">
        <v>611</v>
      </c>
      <c r="C829" s="128" t="s">
        <v>612</v>
      </c>
      <c r="D829" s="119" t="s">
        <v>220</v>
      </c>
      <c r="E829">
        <v>5.9</v>
      </c>
      <c r="F829" s="138"/>
      <c r="G829" s="138"/>
      <c r="H829" s="137"/>
      <c r="I829" s="138"/>
      <c r="J829" s="138"/>
      <c r="K829" s="138"/>
      <c r="L829" s="138"/>
      <c r="M829" s="138"/>
      <c r="N829" s="138"/>
      <c r="O829" s="138"/>
      <c r="P829" s="138"/>
      <c r="Q829" s="126"/>
    </row>
    <row r="830" spans="1:17" ht="13">
      <c r="A830" s="127" t="s">
        <v>584</v>
      </c>
      <c r="B830" s="128" t="s">
        <v>613</v>
      </c>
      <c r="C830" s="128" t="s">
        <v>614</v>
      </c>
      <c r="D830" s="119" t="s">
        <v>217</v>
      </c>
      <c r="E830">
        <v>45396</v>
      </c>
      <c r="F830" s="137"/>
      <c r="G830" s="137"/>
      <c r="H830" s="137"/>
      <c r="I830" s="137"/>
      <c r="J830" s="137"/>
      <c r="K830" s="137"/>
      <c r="L830" s="137"/>
      <c r="M830" s="137"/>
      <c r="N830" s="137"/>
      <c r="O830" s="137"/>
      <c r="P830" s="137"/>
      <c r="Q830" s="125"/>
    </row>
    <row r="831" spans="1:17" ht="13">
      <c r="A831" s="127" t="s">
        <v>584</v>
      </c>
      <c r="B831" s="128" t="s">
        <v>613</v>
      </c>
      <c r="C831" s="128" t="s">
        <v>614</v>
      </c>
      <c r="D831" s="119" t="s">
        <v>218</v>
      </c>
      <c r="E831">
        <v>42844</v>
      </c>
      <c r="F831" s="137"/>
      <c r="G831" s="137"/>
      <c r="H831" s="138"/>
      <c r="I831" s="137"/>
      <c r="J831" s="137"/>
      <c r="K831" s="137"/>
      <c r="L831" s="137"/>
      <c r="M831" s="137"/>
      <c r="N831" s="137"/>
      <c r="O831" s="137"/>
      <c r="P831" s="137"/>
      <c r="Q831" s="125"/>
    </row>
    <row r="832" spans="1:17" ht="13">
      <c r="A832" s="127" t="s">
        <v>584</v>
      </c>
      <c r="B832" s="128" t="s">
        <v>613</v>
      </c>
      <c r="C832" s="128" t="s">
        <v>614</v>
      </c>
      <c r="D832" s="119" t="s">
        <v>219</v>
      </c>
      <c r="E832">
        <v>2552</v>
      </c>
      <c r="F832" s="137"/>
      <c r="G832" s="137"/>
      <c r="H832" s="137"/>
      <c r="I832" s="137"/>
      <c r="J832" s="137"/>
      <c r="K832" s="137"/>
      <c r="L832" s="137"/>
      <c r="M832" s="137"/>
      <c r="N832" s="137"/>
      <c r="O832" s="137"/>
      <c r="P832" s="137"/>
      <c r="Q832" s="125"/>
    </row>
    <row r="833" spans="1:17" ht="13">
      <c r="A833" s="127" t="s">
        <v>584</v>
      </c>
      <c r="B833" s="128" t="s">
        <v>613</v>
      </c>
      <c r="C833" s="128" t="s">
        <v>614</v>
      </c>
      <c r="D833" s="119" t="s">
        <v>220</v>
      </c>
      <c r="E833">
        <v>5.6</v>
      </c>
      <c r="F833" s="138"/>
      <c r="G833" s="138"/>
      <c r="H833" s="137"/>
      <c r="I833" s="138"/>
      <c r="J833" s="138"/>
      <c r="K833" s="138"/>
      <c r="L833" s="138"/>
      <c r="M833" s="138"/>
      <c r="N833" s="138"/>
      <c r="O833" s="138"/>
      <c r="P833" s="138"/>
      <c r="Q833" s="126"/>
    </row>
    <row r="834" spans="1:17" ht="13">
      <c r="A834" s="127" t="s">
        <v>584</v>
      </c>
      <c r="B834" s="128" t="s">
        <v>615</v>
      </c>
      <c r="C834" s="128" t="s">
        <v>616</v>
      </c>
      <c r="D834" s="119" t="s">
        <v>217</v>
      </c>
      <c r="E834">
        <v>48039</v>
      </c>
      <c r="F834" s="137"/>
      <c r="G834" s="137"/>
      <c r="H834" s="137"/>
      <c r="I834" s="137"/>
      <c r="J834" s="137"/>
      <c r="K834" s="137"/>
      <c r="L834" s="137"/>
      <c r="M834" s="137"/>
      <c r="N834" s="137"/>
      <c r="O834" s="137"/>
      <c r="P834" s="137"/>
      <c r="Q834" s="125"/>
    </row>
    <row r="835" spans="1:17" ht="13">
      <c r="A835" s="127" t="s">
        <v>584</v>
      </c>
      <c r="B835" s="128" t="s">
        <v>615</v>
      </c>
      <c r="C835" s="128" t="s">
        <v>616</v>
      </c>
      <c r="D835" s="119" t="s">
        <v>218</v>
      </c>
      <c r="E835">
        <v>45452</v>
      </c>
      <c r="F835" s="137"/>
      <c r="G835" s="137"/>
      <c r="H835" s="138"/>
      <c r="I835" s="137"/>
      <c r="J835" s="137"/>
      <c r="K835" s="137"/>
      <c r="L835" s="137"/>
      <c r="M835" s="137"/>
      <c r="N835" s="137"/>
      <c r="O835" s="137"/>
      <c r="P835" s="137"/>
      <c r="Q835" s="125"/>
    </row>
    <row r="836" spans="1:17" ht="13">
      <c r="A836" s="127" t="s">
        <v>584</v>
      </c>
      <c r="B836" s="128" t="s">
        <v>615</v>
      </c>
      <c r="C836" s="128" t="s">
        <v>616</v>
      </c>
      <c r="D836" s="119" t="s">
        <v>219</v>
      </c>
      <c r="E836">
        <v>2587</v>
      </c>
      <c r="F836" s="137"/>
      <c r="G836" s="137"/>
      <c r="H836" s="137"/>
      <c r="I836" s="137"/>
      <c r="J836" s="137"/>
      <c r="K836" s="137"/>
      <c r="L836" s="137"/>
      <c r="M836" s="137"/>
      <c r="N836" s="137"/>
      <c r="O836" s="137"/>
      <c r="P836" s="137"/>
      <c r="Q836" s="125"/>
    </row>
    <row r="837" spans="1:17" ht="13">
      <c r="A837" s="127" t="s">
        <v>584</v>
      </c>
      <c r="B837" s="128" t="s">
        <v>615</v>
      </c>
      <c r="C837" s="128" t="s">
        <v>616</v>
      </c>
      <c r="D837" s="119" t="s">
        <v>220</v>
      </c>
      <c r="E837">
        <v>5.4</v>
      </c>
      <c r="F837" s="138"/>
      <c r="G837" s="138"/>
      <c r="H837" s="137"/>
      <c r="I837" s="138"/>
      <c r="J837" s="138"/>
      <c r="K837" s="138"/>
      <c r="L837" s="138"/>
      <c r="M837" s="138"/>
      <c r="N837" s="138"/>
      <c r="O837" s="138"/>
      <c r="P837" s="138"/>
      <c r="Q837" s="126"/>
    </row>
    <row r="838" spans="1:17" ht="13">
      <c r="A838" s="127" t="s">
        <v>586</v>
      </c>
      <c r="B838" s="128" t="s">
        <v>563</v>
      </c>
      <c r="C838" s="128" t="s">
        <v>390</v>
      </c>
      <c r="D838" s="119" t="s">
        <v>217</v>
      </c>
      <c r="E838">
        <v>1911972</v>
      </c>
      <c r="F838" s="137"/>
      <c r="G838" s="137"/>
      <c r="H838" s="137"/>
      <c r="I838" s="137"/>
      <c r="J838" s="137"/>
      <c r="K838" s="137"/>
      <c r="L838" s="137"/>
      <c r="M838" s="137"/>
      <c r="N838" s="137"/>
      <c r="O838" s="137"/>
      <c r="P838" s="137"/>
      <c r="Q838" s="125"/>
    </row>
    <row r="839" spans="1:17" ht="13">
      <c r="A839" s="127" t="s">
        <v>586</v>
      </c>
      <c r="B839" s="128" t="s">
        <v>563</v>
      </c>
      <c r="C839" s="128" t="s">
        <v>390</v>
      </c>
      <c r="D839" s="119" t="s">
        <v>218</v>
      </c>
      <c r="E839">
        <v>1806354</v>
      </c>
      <c r="F839" s="137"/>
      <c r="G839" s="137"/>
      <c r="H839" s="138"/>
      <c r="I839" s="137"/>
      <c r="J839" s="137"/>
      <c r="K839" s="137"/>
      <c r="L839" s="137"/>
      <c r="M839" s="137"/>
      <c r="N839" s="137"/>
      <c r="O839" s="137"/>
      <c r="P839" s="137"/>
      <c r="Q839" s="125"/>
    </row>
    <row r="840" spans="1:17" ht="13">
      <c r="A840" s="127" t="s">
        <v>586</v>
      </c>
      <c r="B840" s="128" t="s">
        <v>563</v>
      </c>
      <c r="C840" s="128" t="s">
        <v>390</v>
      </c>
      <c r="D840" s="119" t="s">
        <v>219</v>
      </c>
      <c r="E840">
        <v>105618</v>
      </c>
      <c r="F840" s="137"/>
      <c r="G840" s="137"/>
      <c r="H840" s="137"/>
      <c r="I840" s="137"/>
      <c r="J840" s="137"/>
      <c r="K840" s="137"/>
      <c r="L840" s="137"/>
      <c r="M840" s="137"/>
      <c r="N840" s="137"/>
      <c r="O840" s="137"/>
      <c r="P840" s="137"/>
      <c r="Q840" s="125"/>
    </row>
    <row r="841" spans="1:17" ht="13">
      <c r="A841" s="127" t="s">
        <v>586</v>
      </c>
      <c r="B841" s="128" t="s">
        <v>563</v>
      </c>
      <c r="C841" s="128" t="s">
        <v>390</v>
      </c>
      <c r="D841" s="119" t="s">
        <v>220</v>
      </c>
      <c r="E841">
        <v>5.5</v>
      </c>
      <c r="F841" s="138"/>
      <c r="G841" s="138"/>
      <c r="H841" s="137"/>
      <c r="I841" s="138"/>
      <c r="J841" s="138"/>
      <c r="K841" s="138"/>
      <c r="L841" s="138"/>
      <c r="M841" s="138"/>
      <c r="N841" s="138"/>
      <c r="O841" s="138"/>
      <c r="P841" s="138"/>
      <c r="Q841" s="126"/>
    </row>
    <row r="842" spans="1:17" ht="13">
      <c r="A842" s="118" t="s">
        <v>588</v>
      </c>
      <c r="B842" s="119" t="s">
        <v>589</v>
      </c>
      <c r="C842" s="119" t="s">
        <v>590</v>
      </c>
      <c r="D842" s="119" t="s">
        <v>217</v>
      </c>
      <c r="E842">
        <v>169612000</v>
      </c>
      <c r="F842" s="137"/>
      <c r="G842" s="137"/>
      <c r="H842" s="137"/>
      <c r="I842" s="137"/>
      <c r="J842" s="137"/>
      <c r="K842" s="137"/>
      <c r="L842" s="137"/>
      <c r="M842" s="137"/>
      <c r="N842" s="137"/>
      <c r="O842" s="137"/>
      <c r="P842" s="137"/>
      <c r="Q842" s="130">
        <f>AVERAGE(E842:P842)</f>
        <v>169612000</v>
      </c>
    </row>
    <row r="843" spans="1:17" ht="13">
      <c r="A843" s="118" t="s">
        <v>588</v>
      </c>
      <c r="B843" s="119" t="s">
        <v>589</v>
      </c>
      <c r="C843" s="119" t="s">
        <v>590</v>
      </c>
      <c r="D843" s="119" t="s">
        <v>218</v>
      </c>
      <c r="E843">
        <v>161670000</v>
      </c>
      <c r="F843" s="137"/>
      <c r="G843" s="137"/>
      <c r="H843" s="138"/>
      <c r="I843" s="137"/>
      <c r="J843" s="137"/>
      <c r="K843" s="137"/>
      <c r="L843" s="137"/>
      <c r="M843" s="137"/>
      <c r="N843" s="137"/>
      <c r="O843" s="137"/>
      <c r="P843" s="137"/>
      <c r="Q843" s="130">
        <f t="shared" ref="Q843:Q845" si="0">AVERAGE(E843:P843)</f>
        <v>161670000</v>
      </c>
    </row>
    <row r="844" spans="1:17" ht="13">
      <c r="A844" s="118" t="s">
        <v>588</v>
      </c>
      <c r="B844" s="119" t="s">
        <v>589</v>
      </c>
      <c r="C844" s="119" t="s">
        <v>590</v>
      </c>
      <c r="D844" s="119" t="s">
        <v>219</v>
      </c>
      <c r="E844">
        <v>7942000</v>
      </c>
      <c r="F844" s="137"/>
      <c r="G844" s="137"/>
      <c r="H844" s="137"/>
      <c r="I844" s="137"/>
      <c r="J844" s="137"/>
      <c r="K844" s="137"/>
      <c r="L844" s="137"/>
      <c r="M844" s="137"/>
      <c r="N844" s="137"/>
      <c r="O844" s="137"/>
      <c r="P844" s="137"/>
      <c r="Q844" s="130">
        <f t="shared" si="0"/>
        <v>7942000</v>
      </c>
    </row>
    <row r="845" spans="1:17" ht="13">
      <c r="A845" s="118" t="s">
        <v>588</v>
      </c>
      <c r="B845" s="119" t="s">
        <v>589</v>
      </c>
      <c r="C845" s="119" t="s">
        <v>590</v>
      </c>
      <c r="D845" s="119" t="s">
        <v>220</v>
      </c>
      <c r="E845">
        <v>4.7</v>
      </c>
      <c r="F845" s="138"/>
      <c r="G845" s="138"/>
      <c r="H845" s="137"/>
      <c r="I845" s="138"/>
      <c r="J845" s="138"/>
      <c r="K845" s="138"/>
      <c r="L845" s="138"/>
      <c r="M845" s="138"/>
      <c r="N845" s="138"/>
      <c r="O845" s="138"/>
      <c r="P845" s="138"/>
      <c r="Q845" s="131">
        <f t="shared" si="0"/>
        <v>4.7</v>
      </c>
    </row>
    <row r="846" spans="1:17" ht="13">
      <c r="A846" s="127" t="s">
        <v>584</v>
      </c>
      <c r="B846" s="128" t="s">
        <v>617</v>
      </c>
      <c r="C846" s="128" t="s">
        <v>618</v>
      </c>
      <c r="D846" s="119" t="s">
        <v>217</v>
      </c>
      <c r="E846">
        <v>221772</v>
      </c>
      <c r="F846" s="137"/>
      <c r="G846" s="137"/>
      <c r="H846" s="137"/>
      <c r="I846" s="137"/>
      <c r="J846" s="137"/>
      <c r="K846" s="137"/>
      <c r="L846" s="137"/>
      <c r="M846" s="137"/>
      <c r="N846" s="137"/>
      <c r="O846" s="137"/>
      <c r="P846" s="137"/>
      <c r="Q846" s="125"/>
    </row>
    <row r="847" spans="1:17" ht="13">
      <c r="A847" s="127" t="s">
        <v>584</v>
      </c>
      <c r="B847" s="128" t="s">
        <v>617</v>
      </c>
      <c r="C847" s="128" t="s">
        <v>618</v>
      </c>
      <c r="D847" s="119" t="s">
        <v>218</v>
      </c>
      <c r="E847">
        <v>209546</v>
      </c>
      <c r="F847" s="137"/>
      <c r="G847" s="137"/>
      <c r="H847" s="138"/>
      <c r="I847" s="137"/>
      <c r="J847" s="137"/>
      <c r="K847" s="137"/>
      <c r="L847" s="137"/>
      <c r="M847" s="137"/>
      <c r="N847" s="137"/>
      <c r="O847" s="137"/>
      <c r="P847" s="137"/>
      <c r="Q847" s="125"/>
    </row>
    <row r="848" spans="1:17" ht="13">
      <c r="A848" s="127" t="s">
        <v>584</v>
      </c>
      <c r="B848" s="128" t="s">
        <v>617</v>
      </c>
      <c r="C848" s="128" t="s">
        <v>618</v>
      </c>
      <c r="D848" s="119" t="s">
        <v>219</v>
      </c>
      <c r="E848">
        <v>12226</v>
      </c>
      <c r="F848" s="137"/>
      <c r="G848" s="137"/>
      <c r="H848" s="137"/>
      <c r="I848" s="137"/>
      <c r="J848" s="137"/>
      <c r="K848" s="137"/>
      <c r="L848" s="137"/>
      <c r="M848" s="137"/>
      <c r="N848" s="137"/>
      <c r="O848" s="137"/>
      <c r="P848" s="137"/>
      <c r="Q848" s="125"/>
    </row>
    <row r="849" spans="1:17" ht="13">
      <c r="A849" s="127" t="s">
        <v>584</v>
      </c>
      <c r="B849" s="128" t="s">
        <v>617</v>
      </c>
      <c r="C849" s="128" t="s">
        <v>618</v>
      </c>
      <c r="D849" s="119" t="s">
        <v>220</v>
      </c>
      <c r="E849">
        <v>5.5</v>
      </c>
      <c r="F849" s="138"/>
      <c r="G849" s="138"/>
      <c r="H849" s="137"/>
      <c r="I849" s="138"/>
      <c r="J849" s="138"/>
      <c r="K849" s="138"/>
      <c r="L849" s="138"/>
      <c r="M849" s="138"/>
      <c r="N849" s="138"/>
      <c r="O849" s="138"/>
      <c r="P849" s="138"/>
      <c r="Q849" s="126"/>
    </row>
    <row r="850" spans="1:17" ht="13">
      <c r="A850" s="127" t="s">
        <v>584</v>
      </c>
      <c r="B850" s="128" t="s">
        <v>619</v>
      </c>
      <c r="C850" s="128" t="s">
        <v>620</v>
      </c>
      <c r="D850" s="119" t="s">
        <v>217</v>
      </c>
      <c r="E850">
        <v>536251</v>
      </c>
      <c r="F850" s="137"/>
      <c r="G850" s="137"/>
      <c r="H850" s="137"/>
      <c r="I850" s="137"/>
      <c r="J850" s="137"/>
      <c r="K850" s="137"/>
      <c r="L850" s="137"/>
      <c r="M850" s="137"/>
      <c r="N850" s="137"/>
      <c r="O850" s="137"/>
      <c r="P850" s="137"/>
      <c r="Q850" s="125"/>
    </row>
    <row r="851" spans="1:17" ht="13">
      <c r="A851" s="127" t="s">
        <v>584</v>
      </c>
      <c r="B851" s="128" t="s">
        <v>619</v>
      </c>
      <c r="C851" s="128" t="s">
        <v>620</v>
      </c>
      <c r="D851" s="119" t="s">
        <v>218</v>
      </c>
      <c r="E851">
        <v>506498</v>
      </c>
      <c r="F851" s="137"/>
      <c r="G851" s="137"/>
      <c r="H851" s="138"/>
      <c r="I851" s="137"/>
      <c r="J851" s="137"/>
      <c r="K851" s="137"/>
      <c r="L851" s="137"/>
      <c r="M851" s="137"/>
      <c r="N851" s="137"/>
      <c r="O851" s="137"/>
      <c r="P851" s="137"/>
      <c r="Q851" s="125"/>
    </row>
    <row r="852" spans="1:17" ht="13">
      <c r="A852" s="127" t="s">
        <v>584</v>
      </c>
      <c r="B852" s="128" t="s">
        <v>619</v>
      </c>
      <c r="C852" s="128" t="s">
        <v>620</v>
      </c>
      <c r="D852" s="119" t="s">
        <v>219</v>
      </c>
      <c r="E852">
        <v>29753</v>
      </c>
      <c r="F852" s="137"/>
      <c r="G852" s="137"/>
      <c r="H852" s="137"/>
      <c r="I852" s="137"/>
      <c r="J852" s="137"/>
      <c r="K852" s="137"/>
      <c r="L852" s="137"/>
      <c r="M852" s="137"/>
      <c r="N852" s="137"/>
      <c r="O852" s="137"/>
      <c r="P852" s="137"/>
      <c r="Q852" s="125"/>
    </row>
    <row r="853" spans="1:17" ht="13">
      <c r="A853" s="127" t="s">
        <v>584</v>
      </c>
      <c r="B853" s="128" t="s">
        <v>619</v>
      </c>
      <c r="C853" s="128" t="s">
        <v>620</v>
      </c>
      <c r="D853" s="119" t="s">
        <v>220</v>
      </c>
      <c r="E853">
        <v>5.5</v>
      </c>
      <c r="F853" s="138"/>
      <c r="G853" s="138"/>
      <c r="H853" s="137"/>
      <c r="I853" s="138"/>
      <c r="J853" s="138"/>
      <c r="K853" s="138"/>
      <c r="L853" s="138"/>
      <c r="M853" s="138"/>
      <c r="N853" s="138"/>
      <c r="O853" s="138"/>
      <c r="P853" s="138"/>
      <c r="Q853" s="126"/>
    </row>
    <row r="854" spans="1:17" ht="13">
      <c r="A854" s="127" t="s">
        <v>584</v>
      </c>
      <c r="B854" s="128" t="s">
        <v>621</v>
      </c>
      <c r="C854" s="128" t="s">
        <v>622</v>
      </c>
      <c r="D854" s="119" t="s">
        <v>217</v>
      </c>
      <c r="E854">
        <v>318192</v>
      </c>
      <c r="F854" s="137"/>
      <c r="G854" s="137"/>
      <c r="H854" s="137"/>
      <c r="I854" s="137"/>
      <c r="J854" s="137"/>
      <c r="K854" s="137"/>
      <c r="L854" s="137"/>
      <c r="M854" s="137"/>
      <c r="N854" s="137"/>
      <c r="O854" s="137"/>
      <c r="P854" s="137"/>
      <c r="Q854" s="125"/>
    </row>
    <row r="855" spans="1:17" ht="13">
      <c r="A855" s="127" t="s">
        <v>584</v>
      </c>
      <c r="B855" s="128" t="s">
        <v>621</v>
      </c>
      <c r="C855" s="128" t="s">
        <v>622</v>
      </c>
      <c r="D855" s="119" t="s">
        <v>218</v>
      </c>
      <c r="E855">
        <v>299685</v>
      </c>
      <c r="F855" s="137"/>
      <c r="G855" s="137"/>
      <c r="H855" s="138"/>
      <c r="I855" s="137"/>
      <c r="J855" s="137"/>
      <c r="K855" s="137"/>
      <c r="L855" s="137"/>
      <c r="M855" s="137"/>
      <c r="N855" s="137"/>
      <c r="O855" s="137"/>
      <c r="P855" s="137"/>
      <c r="Q855" s="125"/>
    </row>
    <row r="856" spans="1:17" ht="13">
      <c r="A856" s="127" t="s">
        <v>584</v>
      </c>
      <c r="B856" s="128" t="s">
        <v>621</v>
      </c>
      <c r="C856" s="128" t="s">
        <v>622</v>
      </c>
      <c r="D856" s="119" t="s">
        <v>219</v>
      </c>
      <c r="E856">
        <v>18507</v>
      </c>
      <c r="F856" s="137"/>
      <c r="G856" s="137"/>
      <c r="H856" s="137"/>
      <c r="I856" s="137"/>
      <c r="J856" s="137"/>
      <c r="K856" s="137"/>
      <c r="L856" s="137"/>
      <c r="M856" s="137"/>
      <c r="N856" s="137"/>
      <c r="O856" s="137"/>
      <c r="P856" s="137"/>
      <c r="Q856" s="125"/>
    </row>
    <row r="857" spans="1:17" ht="13">
      <c r="A857" s="127" t="s">
        <v>584</v>
      </c>
      <c r="B857" s="128" t="s">
        <v>621</v>
      </c>
      <c r="C857" s="128" t="s">
        <v>622</v>
      </c>
      <c r="D857" s="119" t="s">
        <v>220</v>
      </c>
      <c r="E857">
        <v>5.8</v>
      </c>
      <c r="F857" s="138"/>
      <c r="G857" s="138"/>
      <c r="H857" s="137"/>
      <c r="I857" s="138"/>
      <c r="J857" s="138"/>
      <c r="K857" s="138"/>
      <c r="L857" s="138"/>
      <c r="M857" s="138"/>
      <c r="N857" s="138"/>
      <c r="O857" s="138"/>
      <c r="P857" s="138"/>
      <c r="Q857" s="126"/>
    </row>
    <row r="858" spans="1:17" ht="13">
      <c r="A858" s="127" t="s">
        <v>584</v>
      </c>
      <c r="B858" s="128" t="s">
        <v>623</v>
      </c>
      <c r="C858" s="128" t="s">
        <v>624</v>
      </c>
      <c r="D858" s="119" t="s">
        <v>217</v>
      </c>
      <c r="E858">
        <v>394214</v>
      </c>
      <c r="F858" s="137"/>
      <c r="G858" s="137"/>
      <c r="H858" s="137"/>
      <c r="I858" s="137"/>
      <c r="J858" s="137"/>
      <c r="K858" s="137"/>
      <c r="L858" s="137"/>
      <c r="M858" s="137"/>
      <c r="N858" s="137"/>
      <c r="O858" s="137"/>
      <c r="P858" s="137"/>
      <c r="Q858" s="125"/>
    </row>
    <row r="859" spans="1:17" ht="13">
      <c r="A859" s="127" t="s">
        <v>584</v>
      </c>
      <c r="B859" s="128" t="s">
        <v>623</v>
      </c>
      <c r="C859" s="128" t="s">
        <v>624</v>
      </c>
      <c r="D859" s="119" t="s">
        <v>218</v>
      </c>
      <c r="E859">
        <v>372979</v>
      </c>
      <c r="F859" s="137"/>
      <c r="G859" s="137"/>
      <c r="H859" s="138"/>
      <c r="I859" s="137"/>
      <c r="J859" s="137"/>
      <c r="K859" s="137"/>
      <c r="L859" s="137"/>
      <c r="M859" s="137"/>
      <c r="N859" s="137"/>
      <c r="O859" s="137"/>
      <c r="P859" s="137"/>
      <c r="Q859" s="125"/>
    </row>
    <row r="860" spans="1:17" ht="13">
      <c r="A860" s="127" t="s">
        <v>584</v>
      </c>
      <c r="B860" s="128" t="s">
        <v>623</v>
      </c>
      <c r="C860" s="128" t="s">
        <v>624</v>
      </c>
      <c r="D860" s="119" t="s">
        <v>219</v>
      </c>
      <c r="E860">
        <v>21235</v>
      </c>
      <c r="F860" s="137"/>
      <c r="G860" s="137"/>
      <c r="H860" s="137"/>
      <c r="I860" s="137"/>
      <c r="J860" s="137"/>
      <c r="K860" s="137"/>
      <c r="L860" s="137"/>
      <c r="M860" s="137"/>
      <c r="N860" s="137"/>
      <c r="O860" s="137"/>
      <c r="P860" s="137"/>
      <c r="Q860" s="125"/>
    </row>
    <row r="861" spans="1:17" ht="13">
      <c r="A861" s="127" t="s">
        <v>584</v>
      </c>
      <c r="B861" s="128" t="s">
        <v>623</v>
      </c>
      <c r="C861" s="128" t="s">
        <v>624</v>
      </c>
      <c r="D861" s="119" t="s">
        <v>220</v>
      </c>
      <c r="E861">
        <v>5.4</v>
      </c>
      <c r="F861" s="138"/>
      <c r="G861" s="138"/>
      <c r="H861" s="137"/>
      <c r="I861" s="138"/>
      <c r="J861" s="138"/>
      <c r="K861" s="138"/>
      <c r="L861" s="138"/>
      <c r="M861" s="138"/>
      <c r="N861" s="138"/>
      <c r="O861" s="138"/>
      <c r="P861" s="138"/>
      <c r="Q861" s="126"/>
    </row>
    <row r="862" spans="1:17" ht="13">
      <c r="A862" s="127" t="s">
        <v>584</v>
      </c>
      <c r="B862" s="128" t="s">
        <v>625</v>
      </c>
      <c r="C862" s="128" t="s">
        <v>626</v>
      </c>
      <c r="D862" s="119" t="s">
        <v>217</v>
      </c>
      <c r="E862">
        <v>441545</v>
      </c>
      <c r="F862" s="137"/>
      <c r="G862" s="137"/>
      <c r="H862" s="137"/>
      <c r="I862" s="137"/>
      <c r="J862" s="137"/>
      <c r="K862" s="137"/>
      <c r="L862" s="137"/>
      <c r="M862" s="137"/>
      <c r="N862" s="137"/>
      <c r="O862" s="137"/>
      <c r="P862" s="137"/>
      <c r="Q862" s="125"/>
    </row>
    <row r="863" spans="1:17" ht="13">
      <c r="A863" s="127" t="s">
        <v>584</v>
      </c>
      <c r="B863" s="128" t="s">
        <v>625</v>
      </c>
      <c r="C863" s="128" t="s">
        <v>626</v>
      </c>
      <c r="D863" s="119" t="s">
        <v>218</v>
      </c>
      <c r="E863">
        <v>417652</v>
      </c>
      <c r="F863" s="137"/>
      <c r="G863" s="137"/>
      <c r="H863" s="138"/>
      <c r="I863" s="137"/>
      <c r="J863" s="137"/>
      <c r="K863" s="137"/>
      <c r="L863" s="137"/>
      <c r="M863" s="137"/>
      <c r="N863" s="137"/>
      <c r="O863" s="137"/>
      <c r="P863" s="137"/>
      <c r="Q863" s="125"/>
    </row>
    <row r="864" spans="1:17" ht="13">
      <c r="A864" s="127" t="s">
        <v>584</v>
      </c>
      <c r="B864" s="128" t="s">
        <v>625</v>
      </c>
      <c r="C864" s="128" t="s">
        <v>626</v>
      </c>
      <c r="D864" s="119" t="s">
        <v>219</v>
      </c>
      <c r="E864">
        <v>23893</v>
      </c>
      <c r="F864" s="137"/>
      <c r="G864" s="137"/>
      <c r="H864" s="137"/>
      <c r="I864" s="137"/>
      <c r="J864" s="137"/>
      <c r="K864" s="137"/>
      <c r="L864" s="137"/>
      <c r="M864" s="137"/>
      <c r="N864" s="137"/>
      <c r="O864" s="137"/>
      <c r="P864" s="137"/>
      <c r="Q864" s="125"/>
    </row>
    <row r="865" spans="1:20" ht="13">
      <c r="A865" s="127" t="s">
        <v>584</v>
      </c>
      <c r="B865" s="128" t="s">
        <v>625</v>
      </c>
      <c r="C865" s="128" t="s">
        <v>626</v>
      </c>
      <c r="D865" s="119" t="s">
        <v>220</v>
      </c>
      <c r="E865" s="138">
        <v>5.4</v>
      </c>
      <c r="F865" s="138"/>
      <c r="G865" s="138"/>
      <c r="H865" s="137"/>
      <c r="I865" s="138"/>
      <c r="J865" s="138"/>
      <c r="K865" s="138"/>
      <c r="L865" s="138"/>
      <c r="M865" s="138"/>
      <c r="N865" s="138"/>
      <c r="O865" s="138"/>
      <c r="P865" s="138"/>
      <c r="Q865" s="126"/>
    </row>
    <row r="866" spans="1:20">
      <c r="H866" s="137"/>
    </row>
    <row r="868" spans="1:20" ht="13" thickBot="1">
      <c r="A868" s="52"/>
      <c r="B868" s="52"/>
      <c r="C868" s="52"/>
      <c r="D868" s="52"/>
      <c r="E868" s="52">
        <f>H3</f>
        <v>0</v>
      </c>
      <c r="F868" s="52">
        <f t="shared" ref="F868:N868" si="1">F1</f>
        <v>0</v>
      </c>
      <c r="G868" s="52">
        <f t="shared" si="1"/>
        <v>0</v>
      </c>
      <c r="H868" s="52">
        <f t="shared" si="1"/>
        <v>0</v>
      </c>
      <c r="I868" s="52">
        <f t="shared" si="1"/>
        <v>0</v>
      </c>
      <c r="J868" s="52">
        <f t="shared" si="1"/>
        <v>0</v>
      </c>
      <c r="K868" s="52">
        <f t="shared" si="1"/>
        <v>0</v>
      </c>
      <c r="L868" s="52">
        <f t="shared" si="1"/>
        <v>0</v>
      </c>
      <c r="M868" s="52">
        <f t="shared" si="1"/>
        <v>0</v>
      </c>
      <c r="N868" s="52">
        <f t="shared" si="1"/>
        <v>0</v>
      </c>
      <c r="O868" s="52"/>
      <c r="P868" s="52">
        <f>P1</f>
        <v>0</v>
      </c>
      <c r="Q868" s="52" t="str">
        <f>Q1</f>
        <v>AVG 2025 (B - 2024)</v>
      </c>
      <c r="R868" s="52"/>
      <c r="S868" s="52"/>
      <c r="T868" s="52"/>
    </row>
    <row r="869" spans="1:20" ht="13">
      <c r="B869" s="44" t="s">
        <v>564</v>
      </c>
      <c r="C869" t="s">
        <v>633</v>
      </c>
      <c r="D869" s="44" t="s">
        <v>0</v>
      </c>
      <c r="E869" s="124">
        <v>1931300</v>
      </c>
      <c r="F869" s="124"/>
      <c r="G869" s="124"/>
      <c r="H869" s="124"/>
      <c r="I869" s="124"/>
      <c r="J869" s="133"/>
      <c r="K869" s="133"/>
      <c r="L869" s="124"/>
      <c r="M869" s="133"/>
      <c r="N869" s="133"/>
      <c r="O869" s="124"/>
      <c r="P869" s="124"/>
      <c r="Q869" s="124"/>
    </row>
    <row r="870" spans="1:20" ht="13">
      <c r="B870" s="44" t="s">
        <v>564</v>
      </c>
      <c r="C870" t="s">
        <v>627</v>
      </c>
      <c r="D870" s="44" t="s">
        <v>1</v>
      </c>
      <c r="E870" s="124">
        <v>1844300</v>
      </c>
      <c r="F870" s="124"/>
      <c r="G870" s="124"/>
      <c r="H870" s="124"/>
      <c r="I870" s="124"/>
      <c r="J870" s="134"/>
      <c r="K870" s="134"/>
      <c r="L870" s="124"/>
      <c r="M870" s="134"/>
      <c r="N870" s="134"/>
      <c r="O870" s="124"/>
      <c r="P870" s="124"/>
      <c r="Q870" s="124"/>
    </row>
    <row r="871" spans="1:20" ht="13">
      <c r="B871" s="44" t="s">
        <v>564</v>
      </c>
      <c r="C871" t="s">
        <v>627</v>
      </c>
      <c r="D871" s="44" t="s">
        <v>2</v>
      </c>
      <c r="E871" s="124">
        <v>87000</v>
      </c>
      <c r="F871" s="124"/>
      <c r="G871" s="124"/>
      <c r="H871" s="124"/>
      <c r="I871" s="124"/>
      <c r="J871" s="134"/>
      <c r="K871" s="134"/>
      <c r="L871" s="124"/>
      <c r="M871" s="134"/>
      <c r="N871" s="134"/>
      <c r="O871" s="124"/>
      <c r="P871" s="124"/>
      <c r="Q871" s="124"/>
    </row>
    <row r="872" spans="1:20" s="22" customFormat="1" ht="13">
      <c r="B872" s="55" t="s">
        <v>564</v>
      </c>
      <c r="C872" s="22" t="s">
        <v>627</v>
      </c>
      <c r="D872" s="55" t="s">
        <v>3</v>
      </c>
      <c r="E872" s="121">
        <v>4.5</v>
      </c>
      <c r="F872" s="121"/>
      <c r="G872" s="121"/>
      <c r="H872" s="121"/>
      <c r="I872" s="121"/>
      <c r="J872" s="135"/>
      <c r="K872" s="135"/>
      <c r="L872" s="121"/>
      <c r="M872" s="135"/>
      <c r="N872" s="135"/>
      <c r="O872" s="121"/>
      <c r="P872" s="121"/>
      <c r="Q872" s="121"/>
    </row>
    <row r="874" spans="1:20" s="53" customFormat="1">
      <c r="A874"/>
      <c r="B874" s="53" t="s">
        <v>565</v>
      </c>
      <c r="C874"/>
      <c r="D874" s="53" t="s">
        <v>0</v>
      </c>
      <c r="E874" s="56">
        <v>171031000</v>
      </c>
      <c r="F874" s="56">
        <f t="shared" ref="F874:Q874" si="2">F842</f>
        <v>0</v>
      </c>
      <c r="G874" s="56">
        <f t="shared" si="2"/>
        <v>0</v>
      </c>
      <c r="H874" s="56" t="e">
        <f>#REF!</f>
        <v>#REF!</v>
      </c>
      <c r="I874" s="56">
        <f t="shared" si="2"/>
        <v>0</v>
      </c>
      <c r="J874" s="56">
        <f t="shared" si="2"/>
        <v>0</v>
      </c>
      <c r="K874" s="56">
        <f t="shared" si="2"/>
        <v>0</v>
      </c>
      <c r="L874" s="56">
        <f t="shared" si="2"/>
        <v>0</v>
      </c>
      <c r="M874" s="56">
        <f t="shared" si="2"/>
        <v>0</v>
      </c>
      <c r="N874" s="56">
        <f t="shared" si="2"/>
        <v>0</v>
      </c>
      <c r="O874" s="56">
        <f t="shared" ref="O874" si="3">O842</f>
        <v>0</v>
      </c>
      <c r="P874" s="56">
        <f t="shared" si="2"/>
        <v>0</v>
      </c>
      <c r="Q874" s="56">
        <f t="shared" si="2"/>
        <v>169612000</v>
      </c>
      <c r="R874" s="56"/>
      <c r="S874" s="56"/>
      <c r="T874" s="56"/>
    </row>
    <row r="875" spans="1:20" s="53" customFormat="1">
      <c r="B875" s="53" t="s">
        <v>565</v>
      </c>
      <c r="D875" s="53" t="s">
        <v>1</v>
      </c>
      <c r="E875" s="56">
        <v>163090000</v>
      </c>
      <c r="F875" s="56">
        <f t="shared" ref="F875:Q875" si="4">F843</f>
        <v>0</v>
      </c>
      <c r="G875" s="56">
        <f t="shared" si="4"/>
        <v>0</v>
      </c>
      <c r="H875" s="56" t="e">
        <f>#REF!</f>
        <v>#REF!</v>
      </c>
      <c r="I875" s="56">
        <f t="shared" si="4"/>
        <v>0</v>
      </c>
      <c r="J875" s="56">
        <f t="shared" si="4"/>
        <v>0</v>
      </c>
      <c r="K875" s="56">
        <f t="shared" si="4"/>
        <v>0</v>
      </c>
      <c r="L875" s="56">
        <f t="shared" si="4"/>
        <v>0</v>
      </c>
      <c r="M875" s="56">
        <f t="shared" si="4"/>
        <v>0</v>
      </c>
      <c r="N875" s="56">
        <f t="shared" si="4"/>
        <v>0</v>
      </c>
      <c r="O875" s="56">
        <f t="shared" ref="O875" si="5">O843</f>
        <v>0</v>
      </c>
      <c r="P875" s="56">
        <f t="shared" si="4"/>
        <v>0</v>
      </c>
      <c r="Q875" s="56">
        <f t="shared" si="4"/>
        <v>161670000</v>
      </c>
      <c r="R875" s="56"/>
      <c r="S875" s="56"/>
      <c r="T875" s="56"/>
    </row>
    <row r="876" spans="1:20" s="53" customFormat="1">
      <c r="B876" s="53" t="s">
        <v>565</v>
      </c>
      <c r="D876" s="53" t="s">
        <v>2</v>
      </c>
      <c r="E876" s="56">
        <v>7941000</v>
      </c>
      <c r="F876" s="56">
        <f t="shared" ref="F876:Q876" si="6">F844</f>
        <v>0</v>
      </c>
      <c r="G876" s="56">
        <f t="shared" si="6"/>
        <v>0</v>
      </c>
      <c r="H876" s="56" t="e">
        <f>#REF!</f>
        <v>#REF!</v>
      </c>
      <c r="I876" s="56">
        <f t="shared" si="6"/>
        <v>0</v>
      </c>
      <c r="J876" s="56">
        <f t="shared" si="6"/>
        <v>0</v>
      </c>
      <c r="K876" s="56">
        <f t="shared" si="6"/>
        <v>0</v>
      </c>
      <c r="L876" s="56">
        <f t="shared" si="6"/>
        <v>0</v>
      </c>
      <c r="M876" s="56">
        <f t="shared" si="6"/>
        <v>0</v>
      </c>
      <c r="N876" s="56">
        <f t="shared" si="6"/>
        <v>0</v>
      </c>
      <c r="O876" s="56">
        <f t="shared" ref="O876" si="7">O844</f>
        <v>0</v>
      </c>
      <c r="P876" s="56">
        <f t="shared" si="6"/>
        <v>0</v>
      </c>
      <c r="Q876" s="56">
        <f t="shared" si="6"/>
        <v>7942000</v>
      </c>
      <c r="R876" s="56"/>
      <c r="S876" s="56"/>
      <c r="T876" s="56"/>
    </row>
    <row r="877" spans="1:20" s="53" customFormat="1">
      <c r="B877" s="53" t="s">
        <v>565</v>
      </c>
      <c r="D877" s="53" t="s">
        <v>3</v>
      </c>
      <c r="E877" s="54">
        <v>4.5999999999999996</v>
      </c>
      <c r="F877" s="54">
        <f t="shared" ref="F877:Q877" si="8">F845</f>
        <v>0</v>
      </c>
      <c r="G877" s="54">
        <f t="shared" si="8"/>
        <v>0</v>
      </c>
      <c r="H877" s="54" t="e">
        <f>#REF!</f>
        <v>#REF!</v>
      </c>
      <c r="I877" s="54">
        <f t="shared" si="8"/>
        <v>0</v>
      </c>
      <c r="J877" s="54">
        <f t="shared" si="8"/>
        <v>0</v>
      </c>
      <c r="K877" s="54">
        <f t="shared" si="8"/>
        <v>0</v>
      </c>
      <c r="L877" s="54">
        <f t="shared" si="8"/>
        <v>0</v>
      </c>
      <c r="M877" s="54">
        <f t="shared" si="8"/>
        <v>0</v>
      </c>
      <c r="N877" s="54">
        <f t="shared" si="8"/>
        <v>0</v>
      </c>
      <c r="O877" s="54">
        <f t="shared" ref="O877" si="9">O845</f>
        <v>0</v>
      </c>
      <c r="P877" s="54">
        <f t="shared" si="8"/>
        <v>0</v>
      </c>
      <c r="Q877" s="54">
        <f t="shared" si="8"/>
        <v>4.7</v>
      </c>
      <c r="R877" s="54"/>
      <c r="S877" s="54"/>
      <c r="T877" s="54"/>
    </row>
    <row r="879" spans="1:20" s="44" customFormat="1" ht="13">
      <c r="A879"/>
      <c r="B879" s="44" t="s">
        <v>566</v>
      </c>
      <c r="C879" s="2" t="s">
        <v>632</v>
      </c>
      <c r="D879" s="44" t="s">
        <v>0</v>
      </c>
      <c r="E879" s="57">
        <v>171882000</v>
      </c>
      <c r="F879" s="57"/>
      <c r="G879" s="57"/>
      <c r="H879" s="57"/>
      <c r="I879" s="57"/>
      <c r="J879" s="57"/>
      <c r="K879" s="57"/>
      <c r="L879" s="57"/>
      <c r="M879" s="57"/>
      <c r="N879" s="57"/>
      <c r="O879" s="57"/>
      <c r="P879" s="57"/>
      <c r="Q879" s="57"/>
    </row>
    <row r="880" spans="1:20" s="44" customFormat="1" ht="13">
      <c r="B880" s="44" t="s">
        <v>566</v>
      </c>
      <c r="D880" s="44" t="s">
        <v>1</v>
      </c>
      <c r="E880" s="57">
        <v>164520000</v>
      </c>
      <c r="F880" s="57"/>
      <c r="G880" s="57"/>
      <c r="H880" s="57"/>
      <c r="I880" s="57"/>
      <c r="J880" s="57"/>
      <c r="K880" s="57"/>
      <c r="L880" s="57"/>
      <c r="M880" s="57"/>
      <c r="N880" s="57"/>
      <c r="O880" s="57"/>
      <c r="P880" s="57"/>
      <c r="Q880" s="57"/>
    </row>
    <row r="881" spans="2:17" s="44" customFormat="1" ht="13">
      <c r="B881" s="44" t="s">
        <v>566</v>
      </c>
      <c r="D881" s="44" t="s">
        <v>2</v>
      </c>
      <c r="E881" s="57">
        <v>7362000</v>
      </c>
      <c r="F881" s="57"/>
      <c r="G881" s="57"/>
      <c r="H881" s="57"/>
      <c r="I881" s="57"/>
      <c r="J881" s="57"/>
      <c r="K881" s="57"/>
      <c r="L881" s="57"/>
      <c r="M881" s="57"/>
      <c r="N881" s="57"/>
      <c r="O881" s="57"/>
      <c r="P881" s="57"/>
      <c r="Q881" s="57"/>
    </row>
    <row r="882" spans="2:17" s="44" customFormat="1" ht="13">
      <c r="B882" s="44" t="s">
        <v>566</v>
      </c>
      <c r="D882" s="44" t="s">
        <v>3</v>
      </c>
      <c r="E882" s="55">
        <v>4.3</v>
      </c>
      <c r="F882" s="55"/>
      <c r="G882" s="55"/>
      <c r="H882" s="55"/>
      <c r="I882" s="55"/>
      <c r="J882" s="55"/>
      <c r="K882" s="55"/>
      <c r="L882" s="55"/>
      <c r="M882" s="55"/>
      <c r="N882" s="55"/>
      <c r="O882" s="55"/>
      <c r="P882" s="55"/>
      <c r="Q882" s="55"/>
    </row>
    <row r="883" spans="2:17" ht="13" thickBot="1">
      <c r="B883" s="52"/>
      <c r="C883" s="52"/>
      <c r="D883" s="52"/>
      <c r="E883" s="52"/>
      <c r="F883" s="52"/>
      <c r="G883" s="52"/>
      <c r="H883" s="52"/>
      <c r="I883" s="52"/>
      <c r="J883" s="52"/>
      <c r="K883" s="52"/>
      <c r="L883" s="52"/>
      <c r="M883" s="52"/>
      <c r="N883" s="52"/>
      <c r="O883" s="52"/>
      <c r="P883" s="52"/>
      <c r="Q883" s="52"/>
    </row>
    <row r="884" spans="2:17">
      <c r="E884" s="123">
        <f>H3</f>
        <v>0</v>
      </c>
      <c r="F884" s="123">
        <f t="shared" ref="F884:Q884" si="10">F1</f>
        <v>0</v>
      </c>
      <c r="G884" s="123">
        <f t="shared" si="10"/>
        <v>0</v>
      </c>
      <c r="H884" s="123">
        <f t="shared" si="10"/>
        <v>0</v>
      </c>
      <c r="I884" s="123">
        <f t="shared" si="10"/>
        <v>0</v>
      </c>
      <c r="J884" s="123">
        <f t="shared" si="10"/>
        <v>0</v>
      </c>
      <c r="K884" s="123">
        <f t="shared" si="10"/>
        <v>0</v>
      </c>
      <c r="L884" s="123">
        <f t="shared" si="10"/>
        <v>0</v>
      </c>
      <c r="M884" s="123">
        <f t="shared" si="10"/>
        <v>0</v>
      </c>
      <c r="N884" s="123">
        <f t="shared" si="10"/>
        <v>0</v>
      </c>
      <c r="O884" s="123">
        <f t="shared" si="10"/>
        <v>0</v>
      </c>
      <c r="P884" s="123">
        <f t="shared" si="10"/>
        <v>0</v>
      </c>
      <c r="Q884" s="123" t="str">
        <f t="shared" si="10"/>
        <v>AVG 2025 (B - 2024)</v>
      </c>
    </row>
    <row r="885" spans="2:17" ht="13">
      <c r="B885" s="2" t="s">
        <v>630</v>
      </c>
    </row>
    <row r="886" spans="2:17" ht="13">
      <c r="B886" s="44" t="s">
        <v>564</v>
      </c>
      <c r="C886" t="s">
        <v>628</v>
      </c>
      <c r="D886" s="44" t="s">
        <v>0</v>
      </c>
      <c r="E886" s="22">
        <f t="shared" ref="E886" si="11">E906/1000</f>
        <v>1931.3</v>
      </c>
      <c r="F886" s="22">
        <f t="shared" ref="F886:Q886" si="12">F906/1000</f>
        <v>0</v>
      </c>
      <c r="G886" s="22">
        <f t="shared" si="12"/>
        <v>0</v>
      </c>
      <c r="H886" s="22">
        <f t="shared" si="12"/>
        <v>0</v>
      </c>
      <c r="I886" s="22">
        <f t="shared" si="12"/>
        <v>0</v>
      </c>
      <c r="J886" s="22">
        <f t="shared" si="12"/>
        <v>0</v>
      </c>
      <c r="K886" s="22">
        <f t="shared" si="12"/>
        <v>0</v>
      </c>
      <c r="L886" s="22">
        <f t="shared" si="12"/>
        <v>0</v>
      </c>
      <c r="M886" s="22">
        <f t="shared" ref="M886" si="13">M906/1000</f>
        <v>0</v>
      </c>
      <c r="N886" s="22">
        <f t="shared" ref="N886:O886" si="14">N906/1000</f>
        <v>0</v>
      </c>
      <c r="O886" s="22">
        <f t="shared" si="14"/>
        <v>0</v>
      </c>
      <c r="P886" s="22">
        <f t="shared" si="12"/>
        <v>0</v>
      </c>
      <c r="Q886" s="22">
        <f t="shared" si="12"/>
        <v>0</v>
      </c>
    </row>
    <row r="887" spans="2:17" ht="13">
      <c r="B887" s="44" t="s">
        <v>564</v>
      </c>
      <c r="C887" t="s">
        <v>628</v>
      </c>
      <c r="D887" s="44" t="s">
        <v>1</v>
      </c>
      <c r="E887" s="22">
        <f t="shared" ref="E887" si="15">E907/1000</f>
        <v>1844.3</v>
      </c>
      <c r="F887" s="22">
        <f t="shared" ref="F887:L887" si="16">F907/1000</f>
        <v>0</v>
      </c>
      <c r="G887" s="22">
        <f t="shared" si="16"/>
        <v>0</v>
      </c>
      <c r="H887" s="22">
        <f t="shared" si="16"/>
        <v>0</v>
      </c>
      <c r="I887" s="22">
        <f t="shared" si="16"/>
        <v>0</v>
      </c>
      <c r="J887" s="22">
        <f t="shared" si="16"/>
        <v>0</v>
      </c>
      <c r="K887" s="22">
        <f t="shared" si="16"/>
        <v>0</v>
      </c>
      <c r="L887" s="22">
        <f t="shared" si="16"/>
        <v>0</v>
      </c>
      <c r="M887" s="22">
        <f t="shared" ref="M887" si="17">M907/1000</f>
        <v>0</v>
      </c>
      <c r="N887" s="22">
        <f t="shared" ref="N887:O887" si="18">N907/1000</f>
        <v>0</v>
      </c>
      <c r="O887" s="22">
        <f t="shared" si="18"/>
        <v>0</v>
      </c>
      <c r="P887" s="22">
        <f t="shared" ref="P887:Q888" si="19">P907/1000</f>
        <v>0</v>
      </c>
      <c r="Q887" s="22">
        <f t="shared" si="19"/>
        <v>0</v>
      </c>
    </row>
    <row r="888" spans="2:17" ht="13">
      <c r="B888" s="44" t="s">
        <v>564</v>
      </c>
      <c r="C888" t="s">
        <v>628</v>
      </c>
      <c r="D888" s="44" t="s">
        <v>2</v>
      </c>
      <c r="E888" s="22">
        <f t="shared" ref="E888" si="20">E908/1000</f>
        <v>87</v>
      </c>
      <c r="F888" s="22">
        <f t="shared" ref="F888:L888" si="21">F908/1000</f>
        <v>0</v>
      </c>
      <c r="G888" s="22">
        <f t="shared" si="21"/>
        <v>0</v>
      </c>
      <c r="H888" s="22">
        <f t="shared" si="21"/>
        <v>0</v>
      </c>
      <c r="I888" s="22">
        <f t="shared" si="21"/>
        <v>0</v>
      </c>
      <c r="J888" s="22">
        <f t="shared" si="21"/>
        <v>0</v>
      </c>
      <c r="K888" s="22">
        <f t="shared" si="21"/>
        <v>0</v>
      </c>
      <c r="L888" s="22">
        <f t="shared" si="21"/>
        <v>0</v>
      </c>
      <c r="M888" s="22">
        <f t="shared" ref="M888" si="22">M908/1000</f>
        <v>0</v>
      </c>
      <c r="N888" s="22">
        <f t="shared" ref="N888:O888" si="23">N908/1000</f>
        <v>0</v>
      </c>
      <c r="O888" s="22">
        <f t="shared" si="23"/>
        <v>0</v>
      </c>
      <c r="P888" s="22">
        <f t="shared" si="19"/>
        <v>0</v>
      </c>
      <c r="Q888" s="22">
        <f t="shared" si="19"/>
        <v>0</v>
      </c>
    </row>
    <row r="889" spans="2:17" ht="13">
      <c r="B889" s="44" t="s">
        <v>564</v>
      </c>
      <c r="C889" t="s">
        <v>628</v>
      </c>
      <c r="D889" s="44" t="s">
        <v>3</v>
      </c>
      <c r="E889" s="22">
        <f t="shared" ref="E889" si="24">E909</f>
        <v>4.5</v>
      </c>
      <c r="F889" s="22">
        <f t="shared" ref="F889:Q889" si="25">F909</f>
        <v>0</v>
      </c>
      <c r="G889" s="22">
        <f t="shared" si="25"/>
        <v>0</v>
      </c>
      <c r="H889" s="22">
        <f t="shared" si="25"/>
        <v>0</v>
      </c>
      <c r="I889" s="22">
        <f t="shared" si="25"/>
        <v>0</v>
      </c>
      <c r="J889" s="22">
        <f t="shared" si="25"/>
        <v>0</v>
      </c>
      <c r="K889" s="22">
        <f t="shared" si="25"/>
        <v>0</v>
      </c>
      <c r="L889" s="22">
        <f t="shared" si="25"/>
        <v>0</v>
      </c>
      <c r="M889" s="22">
        <f t="shared" ref="M889" si="26">M909</f>
        <v>0</v>
      </c>
      <c r="N889" s="22">
        <f t="shared" ref="N889:O889" si="27">N909</f>
        <v>0</v>
      </c>
      <c r="O889" s="22">
        <f t="shared" si="27"/>
        <v>0</v>
      </c>
      <c r="P889" s="22">
        <f t="shared" si="25"/>
        <v>0</v>
      </c>
      <c r="Q889" s="22">
        <f t="shared" si="25"/>
        <v>0</v>
      </c>
    </row>
    <row r="891" spans="2:17">
      <c r="B891" s="53" t="s">
        <v>567</v>
      </c>
      <c r="C891" t="s">
        <v>627</v>
      </c>
      <c r="D891" s="53" t="s">
        <v>0</v>
      </c>
      <c r="E891" s="120">
        <v>1911972</v>
      </c>
      <c r="F891" s="120">
        <f t="shared" ref="F891:Q891" si="28">F838</f>
        <v>0</v>
      </c>
      <c r="G891" s="120">
        <f t="shared" si="28"/>
        <v>0</v>
      </c>
      <c r="H891" s="120" t="e">
        <f>#REF!</f>
        <v>#REF!</v>
      </c>
      <c r="I891" s="120">
        <f t="shared" si="28"/>
        <v>0</v>
      </c>
      <c r="J891" s="120">
        <f t="shared" si="28"/>
        <v>0</v>
      </c>
      <c r="K891" s="120">
        <f t="shared" si="28"/>
        <v>0</v>
      </c>
      <c r="L891" s="120">
        <f t="shared" si="28"/>
        <v>0</v>
      </c>
      <c r="M891" s="120">
        <f t="shared" si="28"/>
        <v>0</v>
      </c>
      <c r="N891" s="120">
        <f t="shared" ref="N891:O891" si="29">N838</f>
        <v>0</v>
      </c>
      <c r="O891" s="120">
        <f t="shared" si="29"/>
        <v>0</v>
      </c>
      <c r="P891" s="120">
        <f t="shared" si="28"/>
        <v>0</v>
      </c>
      <c r="Q891" s="120">
        <f t="shared" si="28"/>
        <v>0</v>
      </c>
    </row>
    <row r="892" spans="2:17">
      <c r="B892" s="53" t="s">
        <v>567</v>
      </c>
      <c r="C892" t="s">
        <v>627</v>
      </c>
      <c r="D892" s="53" t="s">
        <v>1</v>
      </c>
      <c r="E892" s="120">
        <v>1806354</v>
      </c>
      <c r="F892" s="120">
        <f t="shared" ref="F892:Q894" si="30">F839</f>
        <v>0</v>
      </c>
      <c r="G892" s="120">
        <f t="shared" si="30"/>
        <v>0</v>
      </c>
      <c r="H892" s="120" t="e">
        <f>#REF!</f>
        <v>#REF!</v>
      </c>
      <c r="I892" s="120">
        <f t="shared" si="30"/>
        <v>0</v>
      </c>
      <c r="J892" s="120">
        <f t="shared" si="30"/>
        <v>0</v>
      </c>
      <c r="K892" s="120">
        <f t="shared" si="30"/>
        <v>0</v>
      </c>
      <c r="L892" s="120">
        <f t="shared" si="30"/>
        <v>0</v>
      </c>
      <c r="M892" s="120">
        <f t="shared" si="30"/>
        <v>0</v>
      </c>
      <c r="N892" s="120">
        <f t="shared" ref="N892:O892" si="31">N839</f>
        <v>0</v>
      </c>
      <c r="O892" s="120">
        <f t="shared" si="31"/>
        <v>0</v>
      </c>
      <c r="P892" s="120">
        <f t="shared" si="30"/>
        <v>0</v>
      </c>
      <c r="Q892" s="120">
        <f t="shared" si="30"/>
        <v>0</v>
      </c>
    </row>
    <row r="893" spans="2:17">
      <c r="B893" s="53" t="s">
        <v>567</v>
      </c>
      <c r="C893" t="s">
        <v>627</v>
      </c>
      <c r="D893" s="53" t="s">
        <v>2</v>
      </c>
      <c r="E893" s="120">
        <v>105618</v>
      </c>
      <c r="F893" s="120">
        <f t="shared" si="30"/>
        <v>0</v>
      </c>
      <c r="G893" s="120">
        <f t="shared" si="30"/>
        <v>0</v>
      </c>
      <c r="H893" s="120" t="e">
        <f>#REF!</f>
        <v>#REF!</v>
      </c>
      <c r="I893" s="120">
        <f t="shared" si="30"/>
        <v>0</v>
      </c>
      <c r="J893" s="120">
        <f t="shared" si="30"/>
        <v>0</v>
      </c>
      <c r="K893" s="120">
        <f t="shared" si="30"/>
        <v>0</v>
      </c>
      <c r="L893" s="120">
        <f t="shared" si="30"/>
        <v>0</v>
      </c>
      <c r="M893" s="120">
        <f t="shared" si="30"/>
        <v>0</v>
      </c>
      <c r="N893" s="120">
        <f t="shared" ref="N893:O893" si="32">N840</f>
        <v>0</v>
      </c>
      <c r="O893" s="120">
        <f t="shared" si="32"/>
        <v>0</v>
      </c>
      <c r="P893" s="120">
        <f t="shared" si="30"/>
        <v>0</v>
      </c>
      <c r="Q893" s="120">
        <f t="shared" si="30"/>
        <v>0</v>
      </c>
    </row>
    <row r="894" spans="2:17">
      <c r="B894" s="53" t="s">
        <v>567</v>
      </c>
      <c r="C894" t="s">
        <v>627</v>
      </c>
      <c r="D894" s="53" t="s">
        <v>3</v>
      </c>
      <c r="E894" s="121">
        <v>5.5</v>
      </c>
      <c r="F894" s="121">
        <f t="shared" si="30"/>
        <v>0</v>
      </c>
      <c r="G894" s="121">
        <f t="shared" si="30"/>
        <v>0</v>
      </c>
      <c r="H894" s="121" t="e">
        <f>#REF!</f>
        <v>#REF!</v>
      </c>
      <c r="I894" s="121">
        <f t="shared" si="30"/>
        <v>0</v>
      </c>
      <c r="J894" s="121">
        <f t="shared" si="30"/>
        <v>0</v>
      </c>
      <c r="K894" s="121">
        <f t="shared" si="30"/>
        <v>0</v>
      </c>
      <c r="L894" s="121">
        <f t="shared" si="30"/>
        <v>0</v>
      </c>
      <c r="M894" s="121">
        <f t="shared" si="30"/>
        <v>0</v>
      </c>
      <c r="N894" s="121">
        <f t="shared" ref="N894:O894" si="33">N841</f>
        <v>0</v>
      </c>
      <c r="O894" s="121">
        <f t="shared" si="33"/>
        <v>0</v>
      </c>
      <c r="P894" s="121">
        <f t="shared" si="30"/>
        <v>0</v>
      </c>
      <c r="Q894" s="121">
        <f t="shared" si="30"/>
        <v>0</v>
      </c>
    </row>
    <row r="895" spans="2:17">
      <c r="B895" s="53"/>
      <c r="C895" s="53"/>
      <c r="D895" s="53"/>
    </row>
    <row r="896" spans="2:17">
      <c r="B896" s="53" t="s">
        <v>565</v>
      </c>
      <c r="C896" s="53" t="s">
        <v>628</v>
      </c>
      <c r="D896" s="53" t="s">
        <v>0</v>
      </c>
      <c r="E896">
        <f t="shared" ref="E896" si="34">E874/1000</f>
        <v>171031</v>
      </c>
      <c r="F896">
        <f t="shared" ref="F896:Q896" si="35">F874/1000</f>
        <v>0</v>
      </c>
      <c r="G896">
        <f t="shared" si="35"/>
        <v>0</v>
      </c>
      <c r="H896" t="e">
        <f t="shared" si="35"/>
        <v>#REF!</v>
      </c>
      <c r="I896">
        <f t="shared" si="35"/>
        <v>0</v>
      </c>
      <c r="J896">
        <f t="shared" si="35"/>
        <v>0</v>
      </c>
      <c r="K896">
        <f t="shared" si="35"/>
        <v>0</v>
      </c>
      <c r="L896">
        <f t="shared" si="35"/>
        <v>0</v>
      </c>
      <c r="M896">
        <f t="shared" ref="M896" si="36">M874/1000</f>
        <v>0</v>
      </c>
      <c r="N896">
        <f t="shared" ref="N896:O896" si="37">N874/1000</f>
        <v>0</v>
      </c>
      <c r="O896">
        <f t="shared" si="37"/>
        <v>0</v>
      </c>
      <c r="P896">
        <f t="shared" si="35"/>
        <v>0</v>
      </c>
      <c r="Q896">
        <f t="shared" si="35"/>
        <v>169612</v>
      </c>
    </row>
    <row r="897" spans="2:17">
      <c r="B897" s="53" t="s">
        <v>565</v>
      </c>
      <c r="C897" s="53" t="s">
        <v>628</v>
      </c>
      <c r="D897" s="53" t="s">
        <v>1</v>
      </c>
      <c r="E897">
        <f t="shared" ref="E897" si="38">E875/1000</f>
        <v>163090</v>
      </c>
      <c r="F897">
        <f t="shared" ref="F897:L897" si="39">F875/1000</f>
        <v>0</v>
      </c>
      <c r="G897">
        <f t="shared" si="39"/>
        <v>0</v>
      </c>
      <c r="H897" t="e">
        <f t="shared" si="39"/>
        <v>#REF!</v>
      </c>
      <c r="I897">
        <f t="shared" si="39"/>
        <v>0</v>
      </c>
      <c r="J897">
        <f t="shared" si="39"/>
        <v>0</v>
      </c>
      <c r="K897">
        <f t="shared" si="39"/>
        <v>0</v>
      </c>
      <c r="L897">
        <f t="shared" si="39"/>
        <v>0</v>
      </c>
      <c r="M897">
        <f t="shared" ref="M897" si="40">M875/1000</f>
        <v>0</v>
      </c>
      <c r="N897">
        <f t="shared" ref="N897:O897" si="41">N875/1000</f>
        <v>0</v>
      </c>
      <c r="O897">
        <f t="shared" si="41"/>
        <v>0</v>
      </c>
      <c r="P897">
        <f t="shared" ref="P897:Q898" si="42">P875/1000</f>
        <v>0</v>
      </c>
      <c r="Q897">
        <f t="shared" si="42"/>
        <v>161670</v>
      </c>
    </row>
    <row r="898" spans="2:17">
      <c r="B898" s="53" t="s">
        <v>565</v>
      </c>
      <c r="C898" s="53" t="s">
        <v>628</v>
      </c>
      <c r="D898" s="53" t="s">
        <v>2</v>
      </c>
      <c r="E898">
        <f t="shared" ref="E898" si="43">E876/1000</f>
        <v>7941</v>
      </c>
      <c r="F898">
        <f t="shared" ref="F898:L898" si="44">F876/1000</f>
        <v>0</v>
      </c>
      <c r="G898">
        <f t="shared" si="44"/>
        <v>0</v>
      </c>
      <c r="H898" t="e">
        <f t="shared" si="44"/>
        <v>#REF!</v>
      </c>
      <c r="I898">
        <f t="shared" si="44"/>
        <v>0</v>
      </c>
      <c r="J898">
        <f t="shared" si="44"/>
        <v>0</v>
      </c>
      <c r="K898">
        <f t="shared" si="44"/>
        <v>0</v>
      </c>
      <c r="L898">
        <f t="shared" si="44"/>
        <v>0</v>
      </c>
      <c r="M898">
        <f t="shared" ref="M898" si="45">M876/1000</f>
        <v>0</v>
      </c>
      <c r="N898">
        <f t="shared" ref="N898:O898" si="46">N876/1000</f>
        <v>0</v>
      </c>
      <c r="O898">
        <f t="shared" si="46"/>
        <v>0</v>
      </c>
      <c r="P898">
        <f t="shared" si="42"/>
        <v>0</v>
      </c>
      <c r="Q898" s="132">
        <f t="shared" si="42"/>
        <v>7942</v>
      </c>
    </row>
    <row r="899" spans="2:17">
      <c r="B899" s="53" t="s">
        <v>565</v>
      </c>
      <c r="C899" s="53" t="s">
        <v>628</v>
      </c>
      <c r="D899" s="53" t="s">
        <v>3</v>
      </c>
      <c r="E899" s="22">
        <f t="shared" ref="E899" si="47">E877</f>
        <v>4.5999999999999996</v>
      </c>
      <c r="F899" s="22">
        <f t="shared" ref="F899:Q899" si="48">F877</f>
        <v>0</v>
      </c>
      <c r="G899" s="22">
        <f t="shared" si="48"/>
        <v>0</v>
      </c>
      <c r="H899" s="22" t="e">
        <f t="shared" si="48"/>
        <v>#REF!</v>
      </c>
      <c r="I899" s="22">
        <f t="shared" si="48"/>
        <v>0</v>
      </c>
      <c r="J899" s="22">
        <f t="shared" si="48"/>
        <v>0</v>
      </c>
      <c r="K899" s="22">
        <f t="shared" si="48"/>
        <v>0</v>
      </c>
      <c r="L899" s="22">
        <f t="shared" si="48"/>
        <v>0</v>
      </c>
      <c r="M899" s="22">
        <f t="shared" ref="M899" si="49">M877</f>
        <v>0</v>
      </c>
      <c r="N899" s="22">
        <f t="shared" ref="N899:O899" si="50">N877</f>
        <v>0</v>
      </c>
      <c r="O899" s="22">
        <f t="shared" si="50"/>
        <v>0</v>
      </c>
      <c r="P899" s="22">
        <f t="shared" si="48"/>
        <v>0</v>
      </c>
      <c r="Q899" s="22">
        <f t="shared" si="48"/>
        <v>4.7</v>
      </c>
    </row>
    <row r="901" spans="2:17" ht="13">
      <c r="B901" s="44" t="s">
        <v>566</v>
      </c>
      <c r="C901" s="53" t="s">
        <v>628</v>
      </c>
      <c r="D901" s="44" t="s">
        <v>0</v>
      </c>
      <c r="E901">
        <f t="shared" ref="E901" si="51">E879/1000</f>
        <v>171882</v>
      </c>
      <c r="F901">
        <f t="shared" ref="F901:Q901" si="52">F879/1000</f>
        <v>0</v>
      </c>
      <c r="G901">
        <f t="shared" si="52"/>
        <v>0</v>
      </c>
      <c r="H901">
        <f t="shared" si="52"/>
        <v>0</v>
      </c>
      <c r="I901">
        <f t="shared" si="52"/>
        <v>0</v>
      </c>
      <c r="J901">
        <f t="shared" si="52"/>
        <v>0</v>
      </c>
      <c r="K901">
        <f t="shared" si="52"/>
        <v>0</v>
      </c>
      <c r="L901">
        <f t="shared" si="52"/>
        <v>0</v>
      </c>
      <c r="M901">
        <f t="shared" ref="M901" si="53">M879/1000</f>
        <v>0</v>
      </c>
      <c r="N901">
        <f t="shared" ref="N901:O901" si="54">N879/1000</f>
        <v>0</v>
      </c>
      <c r="O901">
        <f t="shared" si="54"/>
        <v>0</v>
      </c>
      <c r="P901">
        <f t="shared" si="52"/>
        <v>0</v>
      </c>
      <c r="Q901">
        <f t="shared" si="52"/>
        <v>0</v>
      </c>
    </row>
    <row r="902" spans="2:17" ht="13">
      <c r="B902" s="44" t="s">
        <v>566</v>
      </c>
      <c r="C902" s="53" t="s">
        <v>628</v>
      </c>
      <c r="D902" s="44" t="s">
        <v>1</v>
      </c>
      <c r="E902">
        <f t="shared" ref="E902" si="55">E880/1000</f>
        <v>164520</v>
      </c>
      <c r="F902">
        <f t="shared" ref="F902:L902" si="56">F880/1000</f>
        <v>0</v>
      </c>
      <c r="G902">
        <f t="shared" si="56"/>
        <v>0</v>
      </c>
      <c r="H902">
        <f t="shared" si="56"/>
        <v>0</v>
      </c>
      <c r="I902">
        <f t="shared" si="56"/>
        <v>0</v>
      </c>
      <c r="J902">
        <f t="shared" si="56"/>
        <v>0</v>
      </c>
      <c r="K902">
        <f t="shared" si="56"/>
        <v>0</v>
      </c>
      <c r="L902">
        <f t="shared" si="56"/>
        <v>0</v>
      </c>
      <c r="M902">
        <f t="shared" ref="M902" si="57">M880/1000</f>
        <v>0</v>
      </c>
      <c r="N902">
        <f t="shared" ref="N902:O902" si="58">N880/1000</f>
        <v>0</v>
      </c>
      <c r="O902">
        <f t="shared" si="58"/>
        <v>0</v>
      </c>
      <c r="P902">
        <f t="shared" ref="P902:Q903" si="59">P880/1000</f>
        <v>0</v>
      </c>
      <c r="Q902">
        <f t="shared" si="59"/>
        <v>0</v>
      </c>
    </row>
    <row r="903" spans="2:17" ht="13">
      <c r="B903" s="44" t="s">
        <v>566</v>
      </c>
      <c r="C903" s="53" t="s">
        <v>628</v>
      </c>
      <c r="D903" s="44" t="s">
        <v>2</v>
      </c>
      <c r="E903">
        <f t="shared" ref="E903" si="60">E881/1000</f>
        <v>7362</v>
      </c>
      <c r="F903">
        <f t="shared" ref="F903:L903" si="61">F881/1000</f>
        <v>0</v>
      </c>
      <c r="G903">
        <f t="shared" si="61"/>
        <v>0</v>
      </c>
      <c r="H903">
        <f t="shared" si="61"/>
        <v>0</v>
      </c>
      <c r="I903">
        <f t="shared" si="61"/>
        <v>0</v>
      </c>
      <c r="J903">
        <f t="shared" si="61"/>
        <v>0</v>
      </c>
      <c r="K903">
        <f t="shared" si="61"/>
        <v>0</v>
      </c>
      <c r="L903">
        <f t="shared" si="61"/>
        <v>0</v>
      </c>
      <c r="M903">
        <f t="shared" ref="M903" si="62">M881/1000</f>
        <v>0</v>
      </c>
      <c r="N903">
        <f t="shared" ref="N903:O903" si="63">N881/1000</f>
        <v>0</v>
      </c>
      <c r="O903">
        <f t="shared" si="63"/>
        <v>0</v>
      </c>
      <c r="P903">
        <f t="shared" si="59"/>
        <v>0</v>
      </c>
      <c r="Q903">
        <f t="shared" si="59"/>
        <v>0</v>
      </c>
    </row>
    <row r="904" spans="2:17" ht="13">
      <c r="B904" s="44" t="s">
        <v>566</v>
      </c>
      <c r="C904" s="53" t="s">
        <v>628</v>
      </c>
      <c r="D904" s="44" t="s">
        <v>3</v>
      </c>
      <c r="E904" s="22">
        <f t="shared" ref="E904" si="64">E882</f>
        <v>4.3</v>
      </c>
      <c r="F904" s="22">
        <f t="shared" ref="F904:Q904" si="65">F882</f>
        <v>0</v>
      </c>
      <c r="G904" s="22">
        <f t="shared" si="65"/>
        <v>0</v>
      </c>
      <c r="H904" s="22">
        <f t="shared" si="65"/>
        <v>0</v>
      </c>
      <c r="I904" s="22">
        <f t="shared" si="65"/>
        <v>0</v>
      </c>
      <c r="J904" s="22">
        <f t="shared" si="65"/>
        <v>0</v>
      </c>
      <c r="K904" s="22">
        <f t="shared" si="65"/>
        <v>0</v>
      </c>
      <c r="L904" s="22">
        <f t="shared" si="65"/>
        <v>0</v>
      </c>
      <c r="M904" s="22">
        <f t="shared" ref="M904" si="66">M882</f>
        <v>0</v>
      </c>
      <c r="N904" s="22">
        <f t="shared" ref="N904:O904" si="67">N882</f>
        <v>0</v>
      </c>
      <c r="O904" s="22">
        <f t="shared" si="67"/>
        <v>0</v>
      </c>
      <c r="P904" s="22">
        <f t="shared" si="65"/>
        <v>0</v>
      </c>
      <c r="Q904" s="22">
        <f t="shared" si="65"/>
        <v>0</v>
      </c>
    </row>
    <row r="906" spans="2:17" s="44" customFormat="1" ht="13">
      <c r="B906" s="44" t="s">
        <v>564</v>
      </c>
      <c r="C906" s="44" t="s">
        <v>629</v>
      </c>
      <c r="D906" s="44" t="s">
        <v>0</v>
      </c>
      <c r="E906" s="148">
        <f t="shared" ref="E906" si="68">ROUND(E869,-2)</f>
        <v>1931300</v>
      </c>
      <c r="F906" s="44">
        <f t="shared" ref="F906:Q906" si="69">ROUND(F869,-2)</f>
        <v>0</v>
      </c>
      <c r="G906" s="44">
        <f t="shared" si="69"/>
        <v>0</v>
      </c>
      <c r="H906" s="44">
        <f t="shared" si="69"/>
        <v>0</v>
      </c>
      <c r="I906" s="44">
        <f t="shared" si="69"/>
        <v>0</v>
      </c>
      <c r="J906" s="44">
        <f t="shared" si="69"/>
        <v>0</v>
      </c>
      <c r="K906" s="44">
        <f t="shared" si="69"/>
        <v>0</v>
      </c>
      <c r="L906" s="44">
        <f t="shared" si="69"/>
        <v>0</v>
      </c>
      <c r="M906" s="44">
        <f t="shared" ref="M906" si="70">ROUND(M869,-2)</f>
        <v>0</v>
      </c>
      <c r="N906" s="44">
        <f t="shared" ref="N906:O906" si="71">ROUND(N869,-2)</f>
        <v>0</v>
      </c>
      <c r="O906" s="44">
        <f t="shared" si="71"/>
        <v>0</v>
      </c>
      <c r="P906" s="44">
        <f t="shared" si="69"/>
        <v>0</v>
      </c>
      <c r="Q906" s="44">
        <f t="shared" si="69"/>
        <v>0</v>
      </c>
    </row>
    <row r="907" spans="2:17" s="44" customFormat="1" ht="13">
      <c r="B907" s="44" t="s">
        <v>564</v>
      </c>
      <c r="C907" s="44" t="s">
        <v>629</v>
      </c>
      <c r="D907" s="44" t="s">
        <v>1</v>
      </c>
      <c r="E907" s="148">
        <f t="shared" ref="E907" si="72">ROUND(E870,-2)</f>
        <v>1844300</v>
      </c>
      <c r="F907" s="44">
        <f t="shared" ref="F907:L907" si="73">ROUND(F870,-2)</f>
        <v>0</v>
      </c>
      <c r="G907" s="44">
        <f t="shared" si="73"/>
        <v>0</v>
      </c>
      <c r="H907" s="44">
        <f t="shared" si="73"/>
        <v>0</v>
      </c>
      <c r="I907" s="44">
        <f t="shared" si="73"/>
        <v>0</v>
      </c>
      <c r="J907" s="44">
        <f t="shared" si="73"/>
        <v>0</v>
      </c>
      <c r="K907" s="44">
        <f t="shared" si="73"/>
        <v>0</v>
      </c>
      <c r="L907" s="44">
        <f t="shared" si="73"/>
        <v>0</v>
      </c>
      <c r="M907" s="44">
        <f t="shared" ref="M907" si="74">ROUND(M870,-2)</f>
        <v>0</v>
      </c>
      <c r="N907" s="44">
        <f t="shared" ref="N907:O907" si="75">ROUND(N870,-2)</f>
        <v>0</v>
      </c>
      <c r="O907" s="44">
        <f t="shared" si="75"/>
        <v>0</v>
      </c>
      <c r="P907" s="44">
        <f t="shared" ref="P907:Q908" si="76">ROUND(P870,-2)</f>
        <v>0</v>
      </c>
      <c r="Q907" s="44">
        <f t="shared" si="76"/>
        <v>0</v>
      </c>
    </row>
    <row r="908" spans="2:17" s="44" customFormat="1" ht="13">
      <c r="B908" s="44" t="s">
        <v>564</v>
      </c>
      <c r="C908" s="44" t="s">
        <v>629</v>
      </c>
      <c r="D908" s="44" t="s">
        <v>2</v>
      </c>
      <c r="E908" s="148">
        <f t="shared" ref="E908" si="77">ROUND(E871,-2)</f>
        <v>87000</v>
      </c>
      <c r="F908" s="44">
        <f t="shared" ref="F908:L908" si="78">ROUND(F871,-2)</f>
        <v>0</v>
      </c>
      <c r="G908" s="44">
        <f t="shared" si="78"/>
        <v>0</v>
      </c>
      <c r="H908" s="44">
        <f t="shared" si="78"/>
        <v>0</v>
      </c>
      <c r="I908" s="44">
        <f t="shared" si="78"/>
        <v>0</v>
      </c>
      <c r="J908" s="44">
        <f t="shared" si="78"/>
        <v>0</v>
      </c>
      <c r="K908" s="44">
        <f t="shared" si="78"/>
        <v>0</v>
      </c>
      <c r="L908" s="44">
        <f t="shared" si="78"/>
        <v>0</v>
      </c>
      <c r="M908" s="44">
        <f t="shared" ref="M908" si="79">ROUND(M871,-2)</f>
        <v>0</v>
      </c>
      <c r="N908" s="44">
        <f t="shared" ref="N908:O908" si="80">ROUND(N871,-2)</f>
        <v>0</v>
      </c>
      <c r="O908" s="44">
        <f t="shared" si="80"/>
        <v>0</v>
      </c>
      <c r="P908" s="44">
        <f t="shared" si="76"/>
        <v>0</v>
      </c>
      <c r="Q908" s="44">
        <f t="shared" si="76"/>
        <v>0</v>
      </c>
    </row>
    <row r="909" spans="2:17" s="55" customFormat="1" ht="13">
      <c r="B909" s="55" t="s">
        <v>564</v>
      </c>
      <c r="C909" s="55" t="s">
        <v>629</v>
      </c>
      <c r="D909" s="55" t="s">
        <v>3</v>
      </c>
      <c r="E909" s="135">
        <f t="shared" ref="E909" si="81">E872</f>
        <v>4.5</v>
      </c>
      <c r="F909" s="55">
        <f t="shared" ref="F909:Q909" si="82">F872</f>
        <v>0</v>
      </c>
      <c r="G909" s="55">
        <f t="shared" si="82"/>
        <v>0</v>
      </c>
      <c r="H909" s="55">
        <f t="shared" si="82"/>
        <v>0</v>
      </c>
      <c r="I909" s="55">
        <f t="shared" si="82"/>
        <v>0</v>
      </c>
      <c r="J909" s="55">
        <f t="shared" si="82"/>
        <v>0</v>
      </c>
      <c r="K909" s="55">
        <f t="shared" si="82"/>
        <v>0</v>
      </c>
      <c r="L909" s="55">
        <f t="shared" si="82"/>
        <v>0</v>
      </c>
      <c r="M909" s="55">
        <f t="shared" ref="M909" si="83">M872</f>
        <v>0</v>
      </c>
      <c r="N909" s="55">
        <f t="shared" ref="N909:O909" si="84">N872</f>
        <v>0</v>
      </c>
      <c r="O909" s="55">
        <f t="shared" si="84"/>
        <v>0</v>
      </c>
      <c r="P909" s="55">
        <f t="shared" si="82"/>
        <v>0</v>
      </c>
      <c r="Q909" s="55">
        <f t="shared" si="82"/>
        <v>0</v>
      </c>
    </row>
    <row r="911" spans="2:17" ht="13">
      <c r="B911" s="53" t="s">
        <v>567</v>
      </c>
      <c r="C911" s="2" t="s">
        <v>629</v>
      </c>
      <c r="D911" s="53" t="s">
        <v>0</v>
      </c>
      <c r="E911" s="120">
        <f>ROUND(1911972,-2)</f>
        <v>1912000</v>
      </c>
      <c r="F911" s="120">
        <f t="shared" ref="F911:Q911" si="85">ROUND(F891,-2)</f>
        <v>0</v>
      </c>
      <c r="G911" s="120">
        <f t="shared" si="85"/>
        <v>0</v>
      </c>
      <c r="H911" s="120" t="e">
        <f t="shared" si="85"/>
        <v>#REF!</v>
      </c>
      <c r="I911" s="120">
        <f t="shared" si="85"/>
        <v>0</v>
      </c>
      <c r="J911" s="120">
        <f t="shared" si="85"/>
        <v>0</v>
      </c>
      <c r="K911" s="120">
        <f t="shared" si="85"/>
        <v>0</v>
      </c>
      <c r="L911" s="120">
        <f t="shared" si="85"/>
        <v>0</v>
      </c>
      <c r="M911" s="120">
        <f t="shared" ref="M911" si="86">ROUND(M891,-2)</f>
        <v>0</v>
      </c>
      <c r="N911" s="120">
        <f t="shared" ref="N911:O911" si="87">ROUND(N891,-2)</f>
        <v>0</v>
      </c>
      <c r="O911" s="120">
        <f t="shared" si="87"/>
        <v>0</v>
      </c>
      <c r="P911" s="120">
        <f t="shared" si="85"/>
        <v>0</v>
      </c>
      <c r="Q911" s="120">
        <f t="shared" si="85"/>
        <v>0</v>
      </c>
    </row>
    <row r="912" spans="2:17" ht="13">
      <c r="B912" s="53" t="s">
        <v>567</v>
      </c>
      <c r="C912" s="2" t="s">
        <v>629</v>
      </c>
      <c r="D912" s="53" t="s">
        <v>1</v>
      </c>
      <c r="E912" s="120">
        <f>ROUND(1806354, -2)</f>
        <v>1806400</v>
      </c>
      <c r="F912" s="120">
        <f t="shared" ref="F912:Q913" si="88">ROUND(F892,-2)</f>
        <v>0</v>
      </c>
      <c r="G912" s="120">
        <f t="shared" si="88"/>
        <v>0</v>
      </c>
      <c r="H912" s="120" t="e">
        <f t="shared" si="88"/>
        <v>#REF!</v>
      </c>
      <c r="I912" s="120">
        <f t="shared" si="88"/>
        <v>0</v>
      </c>
      <c r="J912" s="120">
        <f t="shared" si="88"/>
        <v>0</v>
      </c>
      <c r="K912" s="120">
        <f t="shared" si="88"/>
        <v>0</v>
      </c>
      <c r="L912" s="120">
        <f t="shared" si="88"/>
        <v>0</v>
      </c>
      <c r="M912" s="120">
        <f t="shared" ref="M912" si="89">ROUND(M892,-2)</f>
        <v>0</v>
      </c>
      <c r="N912" s="120">
        <f t="shared" ref="N912:O912" si="90">ROUND(N892,-2)</f>
        <v>0</v>
      </c>
      <c r="O912" s="120">
        <f t="shared" si="90"/>
        <v>0</v>
      </c>
      <c r="P912" s="120">
        <f t="shared" si="88"/>
        <v>0</v>
      </c>
      <c r="Q912" s="120">
        <f t="shared" si="88"/>
        <v>0</v>
      </c>
    </row>
    <row r="913" spans="2:17" ht="13">
      <c r="B913" s="53" t="s">
        <v>567</v>
      </c>
      <c r="C913" s="2" t="s">
        <v>629</v>
      </c>
      <c r="D913" s="53" t="s">
        <v>2</v>
      </c>
      <c r="E913" s="120">
        <f>ROUND(105618, -2)</f>
        <v>105600</v>
      </c>
      <c r="F913" s="120">
        <f t="shared" si="88"/>
        <v>0</v>
      </c>
      <c r="G913" s="120">
        <f t="shared" si="88"/>
        <v>0</v>
      </c>
      <c r="H913" s="120" t="e">
        <f t="shared" si="88"/>
        <v>#REF!</v>
      </c>
      <c r="I913" s="120">
        <f t="shared" si="88"/>
        <v>0</v>
      </c>
      <c r="J913" s="120">
        <f t="shared" si="88"/>
        <v>0</v>
      </c>
      <c r="K913" s="120">
        <f t="shared" si="88"/>
        <v>0</v>
      </c>
      <c r="L913" s="120">
        <f t="shared" si="88"/>
        <v>0</v>
      </c>
      <c r="M913" s="120">
        <f t="shared" ref="M913" si="91">ROUND(M893,-2)</f>
        <v>0</v>
      </c>
      <c r="N913" s="120">
        <f t="shared" ref="N913:O913" si="92">ROUND(N893,-2)</f>
        <v>0</v>
      </c>
      <c r="O913" s="120">
        <f t="shared" si="92"/>
        <v>0</v>
      </c>
      <c r="P913" s="120">
        <f t="shared" si="88"/>
        <v>0</v>
      </c>
      <c r="Q913" s="120">
        <f t="shared" si="88"/>
        <v>0</v>
      </c>
    </row>
    <row r="914" spans="2:17" ht="13">
      <c r="B914" s="53" t="s">
        <v>567</v>
      </c>
      <c r="C914" s="2" t="s">
        <v>629</v>
      </c>
      <c r="D914" s="53" t="s">
        <v>3</v>
      </c>
      <c r="E914" s="121">
        <v>5.5</v>
      </c>
      <c r="F914" s="121">
        <f t="shared" ref="F914:Q914" si="93">F894</f>
        <v>0</v>
      </c>
      <c r="G914" s="121">
        <f t="shared" si="93"/>
        <v>0</v>
      </c>
      <c r="H914" s="121" t="e">
        <f t="shared" si="93"/>
        <v>#REF!</v>
      </c>
      <c r="I914" s="121">
        <f t="shared" si="93"/>
        <v>0</v>
      </c>
      <c r="J914" s="121">
        <f t="shared" si="93"/>
        <v>0</v>
      </c>
      <c r="K914" s="121">
        <f t="shared" si="93"/>
        <v>0</v>
      </c>
      <c r="L914" s="121">
        <f t="shared" si="93"/>
        <v>0</v>
      </c>
      <c r="M914" s="121">
        <f t="shared" ref="M914" si="94">M894</f>
        <v>0</v>
      </c>
      <c r="N914" s="121">
        <f t="shared" ref="N914:O914" si="95">N894</f>
        <v>0</v>
      </c>
      <c r="O914" s="121">
        <f t="shared" si="95"/>
        <v>0</v>
      </c>
      <c r="P914" s="121">
        <f t="shared" si="93"/>
        <v>0</v>
      </c>
      <c r="Q914" s="121">
        <f t="shared" si="93"/>
        <v>0</v>
      </c>
    </row>
  </sheetData>
  <phoneticPr fontId="15"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733F3-096D-49FC-94DC-772098D95CDE}">
  <dimension ref="A1:N144"/>
  <sheetViews>
    <sheetView showGridLines="0" workbookViewId="0">
      <selection activeCell="A8" sqref="A8"/>
    </sheetView>
  </sheetViews>
  <sheetFormatPr defaultColWidth="9.08984375" defaultRowHeight="12.5"/>
  <cols>
    <col min="1" max="1" width="14.6328125" style="62" customWidth="1"/>
    <col min="2" max="2" width="11.36328125" style="62" customWidth="1"/>
    <col min="3" max="3" width="10.6328125" style="62" customWidth="1"/>
    <col min="4" max="4" width="10.453125" style="62" customWidth="1"/>
    <col min="5" max="5" width="6.36328125" style="72" customWidth="1"/>
    <col min="6" max="6" width="5.36328125" style="62" customWidth="1"/>
    <col min="7" max="7" width="13.453125" style="62" customWidth="1"/>
    <col min="8" max="8" width="11.08984375" style="62" customWidth="1"/>
    <col min="9" max="9" width="10.6328125" style="62" customWidth="1"/>
    <col min="10" max="10" width="10.08984375" style="62" customWidth="1"/>
    <col min="11" max="11" width="6.90625" style="62" customWidth="1"/>
    <col min="12" max="16384" width="9.08984375" style="62"/>
  </cols>
  <sheetData>
    <row r="1" spans="1:12" ht="11.15" customHeight="1">
      <c r="A1" s="58" t="s">
        <v>568</v>
      </c>
      <c r="B1" s="58"/>
      <c r="C1" s="58"/>
      <c r="D1" s="58"/>
      <c r="E1" s="59"/>
      <c r="F1" s="60" t="s">
        <v>569</v>
      </c>
      <c r="G1" s="58"/>
      <c r="H1" s="58"/>
      <c r="I1" s="58"/>
      <c r="J1" s="58"/>
      <c r="K1" s="61" t="s">
        <v>570</v>
      </c>
      <c r="L1" s="61"/>
    </row>
    <row r="2" spans="1:12" ht="11.15" customHeight="1">
      <c r="A2" s="58" t="s">
        <v>5</v>
      </c>
      <c r="B2" s="58"/>
      <c r="C2" s="58"/>
      <c r="D2" s="58"/>
      <c r="E2" s="59"/>
      <c r="F2" s="58"/>
      <c r="G2" s="58"/>
      <c r="H2" s="58" t="s">
        <v>148</v>
      </c>
      <c r="I2" s="60"/>
      <c r="J2" s="61" t="s">
        <v>571</v>
      </c>
      <c r="K2" s="58"/>
      <c r="L2" s="58"/>
    </row>
    <row r="3" spans="1:12" ht="11.15" customHeight="1">
      <c r="A3" s="63" t="s">
        <v>572</v>
      </c>
      <c r="B3" s="58"/>
      <c r="C3" s="58"/>
      <c r="D3" s="58"/>
      <c r="E3" s="59"/>
      <c r="F3" s="58"/>
      <c r="G3" s="58"/>
      <c r="H3" s="58"/>
      <c r="I3" s="58"/>
      <c r="J3" s="58"/>
      <c r="K3" s="64" t="s">
        <v>573</v>
      </c>
      <c r="L3" s="64"/>
    </row>
    <row r="4" spans="1:12" ht="28.5" customHeight="1">
      <c r="A4" s="158" t="s">
        <v>214</v>
      </c>
      <c r="B4" s="158"/>
      <c r="C4" s="158"/>
      <c r="D4" s="158"/>
      <c r="E4" s="158"/>
      <c r="F4" s="158"/>
      <c r="G4" s="158"/>
      <c r="H4" s="158"/>
      <c r="I4" s="158"/>
      <c r="J4" s="158"/>
      <c r="K4" s="158"/>
      <c r="L4" s="65"/>
    </row>
    <row r="5" spans="1:12" s="67" customFormat="1" ht="12.9" customHeight="1">
      <c r="A5" s="159" t="s">
        <v>574</v>
      </c>
      <c r="B5" s="159"/>
      <c r="C5" s="159"/>
      <c r="D5" s="159"/>
      <c r="E5" s="159"/>
      <c r="F5" s="159"/>
      <c r="G5" s="159"/>
      <c r="H5" s="159"/>
      <c r="I5" s="159"/>
      <c r="J5" s="159"/>
      <c r="K5" s="159"/>
      <c r="L5" s="66"/>
    </row>
    <row r="6" spans="1:12" ht="12.9" customHeight="1">
      <c r="A6" s="160" t="s">
        <v>575</v>
      </c>
      <c r="B6" s="160"/>
      <c r="C6" s="160"/>
      <c r="D6" s="160"/>
      <c r="E6" s="160"/>
      <c r="F6" s="160"/>
      <c r="G6" s="160"/>
      <c r="H6" s="160"/>
      <c r="I6" s="160"/>
      <c r="J6" s="160"/>
      <c r="K6" s="160"/>
      <c r="L6" s="68"/>
    </row>
    <row r="7" spans="1:12" ht="12" customHeight="1">
      <c r="A7" s="161" t="s">
        <v>849</v>
      </c>
      <c r="B7" s="161"/>
      <c r="C7" s="161"/>
      <c r="D7" s="161"/>
      <c r="E7" s="161"/>
      <c r="F7" s="161"/>
      <c r="G7" s="161"/>
      <c r="H7" s="161"/>
      <c r="I7" s="161"/>
      <c r="J7" s="161"/>
      <c r="K7" s="161"/>
      <c r="L7" s="69"/>
    </row>
    <row r="8" spans="1:12" ht="5.15" customHeight="1">
      <c r="A8" s="70"/>
      <c r="B8" s="71"/>
      <c r="C8" s="71"/>
      <c r="D8" s="71"/>
      <c r="F8" s="71"/>
      <c r="G8" s="71"/>
      <c r="H8" s="71"/>
      <c r="I8" s="71"/>
      <c r="J8" s="71"/>
      <c r="K8" s="71"/>
      <c r="L8" s="71"/>
    </row>
    <row r="9" spans="1:12" ht="11.4" customHeight="1">
      <c r="A9" s="164" t="s">
        <v>576</v>
      </c>
      <c r="B9" s="164"/>
      <c r="C9" s="164"/>
      <c r="D9" s="164"/>
      <c r="E9" s="164"/>
      <c r="F9" s="164"/>
      <c r="G9" s="164"/>
      <c r="H9" s="164"/>
      <c r="I9" s="164"/>
      <c r="J9" s="164"/>
      <c r="K9" s="164"/>
      <c r="L9" s="73"/>
    </row>
    <row r="10" spans="1:12" ht="5.15" customHeight="1">
      <c r="A10" s="70" t="s">
        <v>148</v>
      </c>
      <c r="B10" s="71"/>
      <c r="C10" s="71"/>
      <c r="D10" s="71"/>
      <c r="F10" s="71"/>
      <c r="G10" s="71"/>
      <c r="H10" s="71"/>
      <c r="I10" s="71"/>
      <c r="J10" s="71"/>
      <c r="K10" s="71"/>
      <c r="L10" s="71"/>
    </row>
    <row r="11" spans="1:12" s="79" customFormat="1" ht="11.4" customHeight="1">
      <c r="A11" s="74" t="s">
        <v>577</v>
      </c>
      <c r="B11" s="75" t="s">
        <v>169</v>
      </c>
      <c r="C11" s="75" t="s">
        <v>578</v>
      </c>
      <c r="D11" s="75" t="s">
        <v>168</v>
      </c>
      <c r="E11" s="76" t="s">
        <v>154</v>
      </c>
      <c r="F11" s="77"/>
      <c r="G11" s="78" t="s">
        <v>577</v>
      </c>
      <c r="H11" s="75" t="s">
        <v>169</v>
      </c>
      <c r="I11" s="75" t="s">
        <v>578</v>
      </c>
      <c r="J11" s="75" t="s">
        <v>168</v>
      </c>
      <c r="K11" s="76" t="s">
        <v>154</v>
      </c>
      <c r="L11" s="75"/>
    </row>
    <row r="12" spans="1:12" s="79" customFormat="1" ht="5.15" customHeight="1">
      <c r="A12" s="74"/>
      <c r="B12" s="75"/>
      <c r="C12" s="75"/>
      <c r="D12" s="75"/>
      <c r="E12" s="76"/>
      <c r="F12" s="77"/>
      <c r="G12" s="78"/>
      <c r="H12" s="75"/>
      <c r="I12" s="75"/>
      <c r="J12" s="75"/>
      <c r="K12" s="76"/>
      <c r="L12" s="75"/>
    </row>
    <row r="13" spans="1:12" ht="11.4" customHeight="1">
      <c r="A13" s="80" t="s">
        <v>635</v>
      </c>
      <c r="B13" s="81"/>
      <c r="C13" s="81"/>
      <c r="D13" s="81"/>
      <c r="E13" s="82"/>
      <c r="G13" s="83" t="s">
        <v>800</v>
      </c>
      <c r="H13" s="81"/>
      <c r="I13" s="146"/>
      <c r="J13" s="147"/>
      <c r="K13" s="147"/>
      <c r="L13" s="84"/>
    </row>
    <row r="14" spans="1:12" ht="11.4" customHeight="1">
      <c r="A14" s="81"/>
      <c r="B14" s="85">
        <f>'LAUS File'!K806</f>
        <v>0</v>
      </c>
      <c r="C14" s="85">
        <f>'LAUS File'!K807</f>
        <v>0</v>
      </c>
      <c r="D14" s="85">
        <f>'LAUS File'!K808</f>
        <v>0</v>
      </c>
      <c r="E14" s="86">
        <f>'LAUS File'!K809</f>
        <v>0</v>
      </c>
      <c r="L14" s="89"/>
    </row>
    <row r="15" spans="1:12" ht="11.4" customHeight="1">
      <c r="A15" s="139" t="s">
        <v>636</v>
      </c>
      <c r="B15" s="140">
        <f>'LAUS File'!K74</f>
        <v>0</v>
      </c>
      <c r="C15" s="140">
        <f>'LAUS File'!K75</f>
        <v>0</v>
      </c>
      <c r="D15" s="140">
        <f>'LAUS File'!K76</f>
        <v>0</v>
      </c>
      <c r="E15" s="141">
        <f>'LAUS File'!K77</f>
        <v>0</v>
      </c>
      <c r="G15" s="142" t="s">
        <v>713</v>
      </c>
      <c r="H15" s="140">
        <f>'LAUS File'!K306</f>
        <v>0</v>
      </c>
      <c r="I15" s="140">
        <f>'LAUS File'!K307</f>
        <v>0</v>
      </c>
      <c r="J15" s="140">
        <f>'LAUS File'!K308</f>
        <v>0</v>
      </c>
      <c r="K15" s="143">
        <f>'LAUS File'!K309</f>
        <v>0</v>
      </c>
      <c r="L15" s="92"/>
    </row>
    <row r="16" spans="1:12" ht="11.4" customHeight="1">
      <c r="A16" s="139" t="s">
        <v>637</v>
      </c>
      <c r="B16" s="140">
        <f>'LAUS File'!K98</f>
        <v>0</v>
      </c>
      <c r="C16" s="140">
        <f>'LAUS File'!K99</f>
        <v>0</v>
      </c>
      <c r="D16" s="140">
        <f>'LAUS File'!K100</f>
        <v>0</v>
      </c>
      <c r="E16" s="141">
        <f>'LAUS File'!K101</f>
        <v>0</v>
      </c>
      <c r="G16" s="142" t="s">
        <v>716</v>
      </c>
      <c r="H16" s="140">
        <f>'LAUS File'!K318</f>
        <v>0</v>
      </c>
      <c r="I16" s="140">
        <f>'LAUS File'!K319</f>
        <v>0</v>
      </c>
      <c r="J16" s="140">
        <f>'LAUS File'!K320</f>
        <v>0</v>
      </c>
      <c r="K16" s="141">
        <f>'LAUS File'!K321</f>
        <v>0</v>
      </c>
      <c r="L16" s="92"/>
    </row>
    <row r="17" spans="1:12" ht="11.4" customHeight="1">
      <c r="A17" s="142" t="s">
        <v>638</v>
      </c>
      <c r="B17" s="140">
        <f>'LAUS File'!K102</f>
        <v>0</v>
      </c>
      <c r="C17" s="140">
        <f>'LAUS File'!K103</f>
        <v>0</v>
      </c>
      <c r="D17" s="140">
        <f>'LAUS File'!K104</f>
        <v>0</v>
      </c>
      <c r="E17" s="141">
        <f>'LAUS File'!K105</f>
        <v>0</v>
      </c>
      <c r="G17" s="142" t="s">
        <v>721</v>
      </c>
      <c r="H17" s="140">
        <f>'LAUS File'!K338</f>
        <v>0</v>
      </c>
      <c r="I17" s="140">
        <f>'LAUS File'!K339</f>
        <v>0</v>
      </c>
      <c r="J17" s="140">
        <f>'LAUS File'!K340</f>
        <v>0</v>
      </c>
      <c r="K17" s="141">
        <f>'LAUS File'!K341</f>
        <v>0</v>
      </c>
      <c r="L17" s="92"/>
    </row>
    <row r="18" spans="1:12" ht="11.4" customHeight="1">
      <c r="A18" s="139" t="s">
        <v>639</v>
      </c>
      <c r="B18" s="140">
        <f>'LAUS File'!K110</f>
        <v>0</v>
      </c>
      <c r="C18" s="140">
        <f>'LAUS File'!K111</f>
        <v>0</v>
      </c>
      <c r="D18" s="140">
        <f>'LAUS File'!K112</f>
        <v>0</v>
      </c>
      <c r="E18" s="141">
        <f>'LAUS File'!K113</f>
        <v>0</v>
      </c>
      <c r="G18" s="142" t="s">
        <v>723</v>
      </c>
      <c r="H18" s="140">
        <f>'LAUS File'!K346</f>
        <v>0</v>
      </c>
      <c r="I18" s="140">
        <f>'LAUS File'!K347</f>
        <v>0</v>
      </c>
      <c r="J18" s="140">
        <f>'LAUS File'!K348</f>
        <v>0</v>
      </c>
      <c r="K18" s="141">
        <f>'LAUS File'!K349</f>
        <v>0</v>
      </c>
      <c r="L18" s="92"/>
    </row>
    <row r="19" spans="1:12" ht="11.4" customHeight="1">
      <c r="A19" s="139" t="s">
        <v>157</v>
      </c>
      <c r="B19" s="140">
        <f>'LAUS File'!K174</f>
        <v>0</v>
      </c>
      <c r="C19" s="140">
        <f>'LAUS File'!K175</f>
        <v>0</v>
      </c>
      <c r="D19" s="140">
        <f>'LAUS File'!K176</f>
        <v>0</v>
      </c>
      <c r="E19" s="141">
        <f>'LAUS File'!K177</f>
        <v>0</v>
      </c>
      <c r="G19" s="142" t="s">
        <v>724</v>
      </c>
      <c r="H19" s="140">
        <f>'LAUS File'!K350</f>
        <v>0</v>
      </c>
      <c r="I19" s="140">
        <f>'LAUS File'!K351</f>
        <v>0</v>
      </c>
      <c r="J19" s="140">
        <f>'LAUS File'!K352</f>
        <v>0</v>
      </c>
      <c r="K19" s="141">
        <f>'LAUS File'!K353</f>
        <v>0</v>
      </c>
      <c r="L19" s="92"/>
    </row>
    <row r="20" spans="1:12" ht="11.4" customHeight="1">
      <c r="A20" s="139" t="s">
        <v>640</v>
      </c>
      <c r="B20" s="140">
        <f>'LAUS File'!K178</f>
        <v>0</v>
      </c>
      <c r="C20" s="140">
        <f>'LAUS File'!K179</f>
        <v>0</v>
      </c>
      <c r="D20" s="140">
        <f>'LAUS File'!K180</f>
        <v>0</v>
      </c>
      <c r="E20" s="141">
        <f>'LAUS File'!K181</f>
        <v>0</v>
      </c>
      <c r="G20" s="142" t="s">
        <v>725</v>
      </c>
      <c r="H20" s="140">
        <f>'LAUS File'!K354</f>
        <v>0</v>
      </c>
      <c r="I20" s="140">
        <f>'LAUS File'!K355</f>
        <v>0</v>
      </c>
      <c r="J20" s="140">
        <f>'LAUS File'!K356</f>
        <v>0</v>
      </c>
      <c r="K20" s="141">
        <f>'LAUS File'!K357</f>
        <v>0</v>
      </c>
      <c r="L20" s="92"/>
    </row>
    <row r="21" spans="1:12" ht="11.4" customHeight="1">
      <c r="A21" s="142" t="s">
        <v>641</v>
      </c>
      <c r="B21" s="140">
        <f>'LAUS File'!K222</f>
        <v>0</v>
      </c>
      <c r="C21" s="140">
        <f>'LAUS File'!K223</f>
        <v>0</v>
      </c>
      <c r="D21" s="140">
        <f>'LAUS File'!K224</f>
        <v>0</v>
      </c>
      <c r="E21" s="141">
        <f>'LAUS File'!K225</f>
        <v>0</v>
      </c>
      <c r="G21" s="142" t="s">
        <v>728</v>
      </c>
      <c r="H21" s="140">
        <f>'LAUS File'!K366</f>
        <v>0</v>
      </c>
      <c r="I21" s="140">
        <f>'LAUS File'!K367</f>
        <v>0</v>
      </c>
      <c r="J21" s="140">
        <f>'LAUS File'!K368</f>
        <v>0</v>
      </c>
      <c r="K21" s="141">
        <f>'LAUS File'!K369</f>
        <v>0</v>
      </c>
      <c r="L21" s="92"/>
    </row>
    <row r="22" spans="1:12" ht="11.4" customHeight="1">
      <c r="A22" s="139" t="s">
        <v>642</v>
      </c>
      <c r="B22" s="140">
        <f>'LAUS File'!K242</f>
        <v>0</v>
      </c>
      <c r="C22" s="140">
        <f>'LAUS File'!K243</f>
        <v>0</v>
      </c>
      <c r="D22" s="140">
        <f>'LAUS File'!K244</f>
        <v>0</v>
      </c>
      <c r="E22" s="141">
        <f>'LAUS File'!K245</f>
        <v>0</v>
      </c>
      <c r="G22" s="142" t="s">
        <v>729</v>
      </c>
      <c r="H22" s="140">
        <f>'LAUS File'!K370</f>
        <v>0</v>
      </c>
      <c r="I22" s="140">
        <f>'LAUS File'!K371</f>
        <v>0</v>
      </c>
      <c r="J22" s="140">
        <f>'LAUS File'!K372</f>
        <v>0</v>
      </c>
      <c r="K22" s="141">
        <f>'LAUS File'!K373</f>
        <v>0</v>
      </c>
      <c r="L22" s="92"/>
    </row>
    <row r="23" spans="1:12" ht="11.4" customHeight="1">
      <c r="A23" s="139" t="s">
        <v>643</v>
      </c>
      <c r="B23" s="140">
        <f>'LAUS File'!K266</f>
        <v>0</v>
      </c>
      <c r="C23" s="140">
        <f>'LAUS File'!K267</f>
        <v>0</v>
      </c>
      <c r="D23" s="140">
        <f>'LAUS File'!K268</f>
        <v>0</v>
      </c>
      <c r="E23" s="141">
        <f>'LAUS File'!K269</f>
        <v>0</v>
      </c>
      <c r="G23" s="142" t="s">
        <v>734</v>
      </c>
      <c r="H23" s="140">
        <f>'LAUS File'!K394</f>
        <v>0</v>
      </c>
      <c r="I23" s="140">
        <f>'LAUS File'!K395</f>
        <v>0</v>
      </c>
      <c r="J23" s="140">
        <f>'LAUS File'!K396</f>
        <v>0</v>
      </c>
      <c r="K23" s="141">
        <f>'LAUS File'!K397</f>
        <v>0</v>
      </c>
      <c r="L23" s="92"/>
    </row>
    <row r="24" spans="1:12" ht="11.4" customHeight="1">
      <c r="A24" s="142" t="s">
        <v>644</v>
      </c>
      <c r="B24" s="140">
        <f>'LAUS File'!K378</f>
        <v>0</v>
      </c>
      <c r="C24" s="140">
        <f>'LAUS File'!K379</f>
        <v>0</v>
      </c>
      <c r="D24" s="140">
        <f>'LAUS File'!K380</f>
        <v>0</v>
      </c>
      <c r="E24" s="141">
        <f>'LAUS File'!K381</f>
        <v>0</v>
      </c>
      <c r="G24" s="142" t="s">
        <v>736</v>
      </c>
      <c r="H24" s="140">
        <f>'LAUS File'!K414</f>
        <v>0</v>
      </c>
      <c r="I24" s="140">
        <f>'LAUS File'!K415</f>
        <v>0</v>
      </c>
      <c r="J24" s="140">
        <f>'LAUS File'!K416</f>
        <v>0</v>
      </c>
      <c r="K24" s="141">
        <f>'LAUS File'!K417</f>
        <v>0</v>
      </c>
      <c r="L24" s="92"/>
    </row>
    <row r="25" spans="1:12" ht="11.4" customHeight="1">
      <c r="A25" s="142" t="s">
        <v>645</v>
      </c>
      <c r="B25" s="140">
        <f>'LAUS File'!K398</f>
        <v>0</v>
      </c>
      <c r="C25" s="140">
        <f>'LAUS File'!K399</f>
        <v>0</v>
      </c>
      <c r="D25" s="140">
        <f>'LAUS File'!K400</f>
        <v>0</v>
      </c>
      <c r="E25" s="141">
        <f>'LAUS File'!K401</f>
        <v>0</v>
      </c>
      <c r="G25" s="142" t="s">
        <v>744</v>
      </c>
      <c r="H25" s="140">
        <f>'LAUS File'!K458</f>
        <v>0</v>
      </c>
      <c r="I25" s="140">
        <f>'LAUS File'!K459</f>
        <v>0</v>
      </c>
      <c r="J25" s="140">
        <f>'LAUS File'!K460</f>
        <v>0</v>
      </c>
      <c r="K25" s="141">
        <f>'LAUS File'!K461</f>
        <v>0</v>
      </c>
      <c r="L25" s="92"/>
    </row>
    <row r="26" spans="1:12" ht="11.4" customHeight="1">
      <c r="A26" s="139" t="s">
        <v>646</v>
      </c>
      <c r="B26" s="140">
        <f>'LAUS File'!K402</f>
        <v>0</v>
      </c>
      <c r="C26" s="140">
        <f>'LAUS File'!K403</f>
        <v>0</v>
      </c>
      <c r="D26" s="140">
        <f>'LAUS File'!K404</f>
        <v>0</v>
      </c>
      <c r="E26" s="141">
        <f>'LAUS File'!K405</f>
        <v>0</v>
      </c>
      <c r="G26" s="142" t="s">
        <v>745</v>
      </c>
      <c r="H26" s="140">
        <f>'LAUS File'!K462</f>
        <v>0</v>
      </c>
      <c r="I26" s="140">
        <f>'LAUS File'!K463</f>
        <v>0</v>
      </c>
      <c r="J26" s="140">
        <f>'LAUS File'!K464</f>
        <v>0</v>
      </c>
      <c r="K26" s="141">
        <f>'LAUS File'!K465</f>
        <v>0</v>
      </c>
      <c r="L26" s="92"/>
    </row>
    <row r="27" spans="1:12" ht="11.4" customHeight="1">
      <c r="A27" s="139" t="s">
        <v>647</v>
      </c>
      <c r="B27" s="140">
        <f>'LAUS File'!K422</f>
        <v>0</v>
      </c>
      <c r="C27" s="140">
        <f>'LAUS File'!K423</f>
        <v>0</v>
      </c>
      <c r="D27" s="140">
        <f>'LAUS File'!K424</f>
        <v>0</v>
      </c>
      <c r="E27" s="141">
        <f>'LAUS File'!K425</f>
        <v>0</v>
      </c>
      <c r="G27" s="142" t="s">
        <v>749</v>
      </c>
      <c r="H27" s="140">
        <f>'LAUS File'!K478</f>
        <v>0</v>
      </c>
      <c r="I27" s="140">
        <f>'LAUS File'!K479</f>
        <v>0</v>
      </c>
      <c r="J27" s="140">
        <f>'LAUS File'!K480</f>
        <v>0</v>
      </c>
      <c r="K27" s="141">
        <f>'LAUS File'!K481</f>
        <v>0</v>
      </c>
      <c r="L27" s="92"/>
    </row>
    <row r="28" spans="1:12" ht="11.4" customHeight="1">
      <c r="A28" s="139" t="s">
        <v>648</v>
      </c>
      <c r="B28" s="140">
        <f>'LAUS File'!K426</f>
        <v>0</v>
      </c>
      <c r="C28" s="140">
        <f>'LAUS File'!K427</f>
        <v>0</v>
      </c>
      <c r="D28" s="140">
        <f>'LAUS File'!K428</f>
        <v>0</v>
      </c>
      <c r="E28" s="141">
        <f>'LAUS File'!K429</f>
        <v>0</v>
      </c>
      <c r="G28" s="142" t="s">
        <v>752</v>
      </c>
      <c r="H28" s="140">
        <f>'LAUS File'!K490</f>
        <v>0</v>
      </c>
      <c r="I28" s="140">
        <f>'LAUS File'!K491</f>
        <v>0</v>
      </c>
      <c r="J28" s="140">
        <f>'LAUS File'!K492</f>
        <v>0</v>
      </c>
      <c r="K28" s="141">
        <f>'LAUS File'!K493</f>
        <v>0</v>
      </c>
      <c r="L28" s="92"/>
    </row>
    <row r="29" spans="1:12" ht="11.4" customHeight="1">
      <c r="A29" s="139" t="s">
        <v>649</v>
      </c>
      <c r="B29" s="140">
        <f>'LAUS File'!K450</f>
        <v>0</v>
      </c>
      <c r="C29" s="140">
        <f>'LAUS File'!K451</f>
        <v>0</v>
      </c>
      <c r="D29" s="140">
        <f>'LAUS File'!K452</f>
        <v>0</v>
      </c>
      <c r="E29" s="141">
        <f>'LAUS File'!K453</f>
        <v>0</v>
      </c>
      <c r="G29" s="142" t="s">
        <v>756</v>
      </c>
      <c r="H29" s="140">
        <f>'LAUS File'!K514</f>
        <v>0</v>
      </c>
      <c r="I29" s="140">
        <f>'LAUS File'!K515</f>
        <v>0</v>
      </c>
      <c r="J29" s="140">
        <f>'LAUS File'!K516</f>
        <v>0</v>
      </c>
      <c r="K29" s="141">
        <f>'LAUS File'!K517</f>
        <v>0</v>
      </c>
      <c r="L29" s="92"/>
    </row>
    <row r="30" spans="1:12" ht="11.4" customHeight="1">
      <c r="A30" s="139" t="s">
        <v>650</v>
      </c>
      <c r="B30" s="140">
        <f>'LAUS File'!K506</f>
        <v>0</v>
      </c>
      <c r="C30" s="140">
        <f>'LAUS File'!K507</f>
        <v>0</v>
      </c>
      <c r="D30" s="140">
        <f>'LAUS File'!K508</f>
        <v>0</v>
      </c>
      <c r="E30" s="141">
        <f>'LAUS File'!K509</f>
        <v>0</v>
      </c>
      <c r="G30" s="142" t="s">
        <v>760</v>
      </c>
      <c r="H30" s="140">
        <f>'LAUS File'!K182</f>
        <v>0</v>
      </c>
      <c r="I30" s="140">
        <f>'LAUS File'!K183</f>
        <v>0</v>
      </c>
      <c r="J30" s="140">
        <f>'LAUS File'!K184</f>
        <v>0</v>
      </c>
      <c r="K30" s="141">
        <f>'LAUS File'!K185</f>
        <v>0</v>
      </c>
      <c r="L30" s="92"/>
    </row>
    <row r="31" spans="1:12" ht="11.4" customHeight="1">
      <c r="A31" s="142" t="s">
        <v>651</v>
      </c>
      <c r="B31" s="140">
        <f>'LAUS File'!K510</f>
        <v>0</v>
      </c>
      <c r="C31" s="140">
        <f>'LAUS File'!K511</f>
        <v>0</v>
      </c>
      <c r="D31" s="140">
        <f>'LAUS File'!K512</f>
        <v>0</v>
      </c>
      <c r="E31" s="141">
        <f>'LAUS File'!K513</f>
        <v>0</v>
      </c>
      <c r="G31" s="142" t="s">
        <v>765</v>
      </c>
      <c r="H31" s="140">
        <f>'LAUS File'!K550</f>
        <v>0</v>
      </c>
      <c r="I31" s="140">
        <f>'LAUS File'!K551</f>
        <v>0</v>
      </c>
      <c r="J31" s="140">
        <f>'LAUS File'!K552</f>
        <v>0</v>
      </c>
      <c r="K31" s="141">
        <f>'LAUS File'!K553</f>
        <v>0</v>
      </c>
      <c r="L31" s="92"/>
    </row>
    <row r="32" spans="1:12" ht="11.4" customHeight="1">
      <c r="A32" s="142" t="s">
        <v>652</v>
      </c>
      <c r="B32" s="140">
        <f>'LAUS File'!K546</f>
        <v>0</v>
      </c>
      <c r="C32" s="140">
        <f>'LAUS File'!K547</f>
        <v>0</v>
      </c>
      <c r="D32" s="140">
        <f>'LAUS File'!K548</f>
        <v>0</v>
      </c>
      <c r="E32" s="141">
        <f>'LAUS File'!K549</f>
        <v>0</v>
      </c>
      <c r="G32" s="142" t="s">
        <v>766</v>
      </c>
      <c r="H32" s="140">
        <f>'LAUS File'!K554</f>
        <v>0</v>
      </c>
      <c r="I32" s="140">
        <f>'LAUS File'!K555</f>
        <v>0</v>
      </c>
      <c r="J32" s="140">
        <f>'LAUS File'!K556</f>
        <v>0</v>
      </c>
      <c r="K32" s="141">
        <f>'LAUS File'!K557</f>
        <v>0</v>
      </c>
      <c r="L32" s="92"/>
    </row>
    <row r="33" spans="1:12" ht="11.4" customHeight="1">
      <c r="A33" s="139" t="s">
        <v>653</v>
      </c>
      <c r="B33" s="140">
        <f>'LAUS File'!K578</f>
        <v>0</v>
      </c>
      <c r="C33" s="140">
        <f>'LAUS File'!K579</f>
        <v>0</v>
      </c>
      <c r="D33" s="140">
        <f>'LAUS File'!K580</f>
        <v>0</v>
      </c>
      <c r="E33" s="141">
        <f>'LAUS File'!K581</f>
        <v>0</v>
      </c>
      <c r="G33" s="142" t="s">
        <v>768</v>
      </c>
      <c r="H33" s="140">
        <f>'LAUS File'!K562</f>
        <v>0</v>
      </c>
      <c r="I33" s="140">
        <f>'LAUS File'!K563</f>
        <v>0</v>
      </c>
      <c r="J33" s="140">
        <f>'LAUS File'!K564</f>
        <v>0</v>
      </c>
      <c r="K33" s="141">
        <f>'LAUS File'!K565</f>
        <v>0</v>
      </c>
      <c r="L33" s="92"/>
    </row>
    <row r="34" spans="1:12" ht="11.4" customHeight="1">
      <c r="A34" s="139" t="s">
        <v>654</v>
      </c>
      <c r="B34" s="140">
        <f>'LAUS File'!K590</f>
        <v>0</v>
      </c>
      <c r="C34" s="140">
        <f>'LAUS File'!K591</f>
        <v>0</v>
      </c>
      <c r="D34" s="140">
        <f>'LAUS File'!K592</f>
        <v>0</v>
      </c>
      <c r="E34" s="141">
        <f>'LAUS File'!K593</f>
        <v>0</v>
      </c>
      <c r="G34" s="142" t="s">
        <v>769</v>
      </c>
      <c r="H34" s="140">
        <f>'LAUS File'!K566</f>
        <v>0</v>
      </c>
      <c r="I34" s="140">
        <f>'LAUS File'!K567</f>
        <v>0</v>
      </c>
      <c r="J34" s="140">
        <f>'LAUS File'!K568</f>
        <v>0</v>
      </c>
      <c r="K34" s="141">
        <f>'LAUS File'!K569</f>
        <v>0</v>
      </c>
      <c r="L34" s="92"/>
    </row>
    <row r="35" spans="1:12" ht="11.4" customHeight="1">
      <c r="A35" s="142" t="s">
        <v>655</v>
      </c>
      <c r="B35" s="140">
        <f>'LAUS File'!K614</f>
        <v>0</v>
      </c>
      <c r="C35" s="140">
        <f>'LAUS File'!K615</f>
        <v>0</v>
      </c>
      <c r="D35" s="140">
        <f>'LAUS File'!K616</f>
        <v>0</v>
      </c>
      <c r="E35" s="141">
        <f>'LAUS File'!K617</f>
        <v>0</v>
      </c>
      <c r="G35" s="142" t="s">
        <v>771</v>
      </c>
      <c r="H35" s="140">
        <f>'LAUS File'!K574</f>
        <v>0</v>
      </c>
      <c r="I35" s="140">
        <f>'LAUS File'!K575</f>
        <v>0</v>
      </c>
      <c r="J35" s="140">
        <f>'LAUS File'!K576</f>
        <v>0</v>
      </c>
      <c r="K35" s="141">
        <f>'LAUS File'!K577</f>
        <v>0</v>
      </c>
      <c r="L35" s="92"/>
    </row>
    <row r="36" spans="1:12" ht="11.4" customHeight="1">
      <c r="A36" s="142" t="s">
        <v>656</v>
      </c>
      <c r="B36" s="140">
        <f>'LAUS File'!K666</f>
        <v>0</v>
      </c>
      <c r="C36" s="140">
        <f>'LAUS File'!K667</f>
        <v>0</v>
      </c>
      <c r="D36" s="140">
        <f>'LAUS File'!K668</f>
        <v>0</v>
      </c>
      <c r="E36" s="141">
        <f>'LAUS File'!K669</f>
        <v>0</v>
      </c>
      <c r="G36" s="142" t="s">
        <v>774</v>
      </c>
      <c r="H36" s="140">
        <f>'LAUS File'!K594</f>
        <v>0</v>
      </c>
      <c r="I36" s="140">
        <f>'LAUS File'!K595</f>
        <v>0</v>
      </c>
      <c r="J36" s="140">
        <f>'LAUS File'!K596</f>
        <v>0</v>
      </c>
      <c r="K36" s="141">
        <f>'LAUS File'!K597</f>
        <v>0</v>
      </c>
      <c r="L36" s="92"/>
    </row>
    <row r="37" spans="1:12" ht="11.4" customHeight="1">
      <c r="A37" s="142" t="s">
        <v>657</v>
      </c>
      <c r="B37" s="140">
        <f>'LAUS File'!K670</f>
        <v>0</v>
      </c>
      <c r="C37" s="140">
        <f>'LAUS File'!K671</f>
        <v>0</v>
      </c>
      <c r="D37" s="140">
        <f>'LAUS File'!K672</f>
        <v>0</v>
      </c>
      <c r="E37" s="141">
        <f>'LAUS File'!K673</f>
        <v>0</v>
      </c>
      <c r="G37" s="142" t="s">
        <v>777</v>
      </c>
      <c r="H37" s="140">
        <f>'LAUS File'!K606</f>
        <v>0</v>
      </c>
      <c r="I37" s="140">
        <f>'LAUS File'!K607</f>
        <v>0</v>
      </c>
      <c r="J37" s="140">
        <f>'LAUS File'!K608</f>
        <v>0</v>
      </c>
      <c r="K37" s="141">
        <f>'LAUS File'!K609</f>
        <v>0</v>
      </c>
      <c r="L37" s="92"/>
    </row>
    <row r="38" spans="1:12" ht="11.4" customHeight="1">
      <c r="A38" s="142" t="s">
        <v>658</v>
      </c>
      <c r="B38" s="140">
        <f>'LAUS File'!K682</f>
        <v>0</v>
      </c>
      <c r="C38" s="140">
        <f>'LAUS File'!K683</f>
        <v>0</v>
      </c>
      <c r="D38" s="140">
        <f>'LAUS File'!K684</f>
        <v>0</v>
      </c>
      <c r="E38" s="141">
        <f>'LAUS File'!K685</f>
        <v>0</v>
      </c>
      <c r="G38" s="142" t="s">
        <v>779</v>
      </c>
      <c r="H38" s="140">
        <f>'LAUS File'!K622</f>
        <v>0</v>
      </c>
      <c r="I38" s="140">
        <f>'LAUS File'!K623</f>
        <v>0</v>
      </c>
      <c r="J38" s="140">
        <f>'LAUS File'!K624</f>
        <v>0</v>
      </c>
      <c r="K38" s="141">
        <f>'LAUS File'!K625</f>
        <v>0</v>
      </c>
      <c r="L38" s="92"/>
    </row>
    <row r="39" spans="1:12" ht="11.4" customHeight="1">
      <c r="G39" s="142" t="s">
        <v>786</v>
      </c>
      <c r="H39" s="140">
        <f>'LAUS File'!K654</f>
        <v>0</v>
      </c>
      <c r="I39" s="140">
        <f>'LAUS File'!K655</f>
        <v>0</v>
      </c>
      <c r="J39" s="140">
        <f>'LAUS File'!K656</f>
        <v>0</v>
      </c>
      <c r="K39" s="141">
        <f>'LAUS File'!K657</f>
        <v>0</v>
      </c>
      <c r="L39" s="92"/>
    </row>
    <row r="40" spans="1:12" ht="11.4" customHeight="1">
      <c r="G40" s="142" t="s">
        <v>787</v>
      </c>
      <c r="H40" s="140">
        <f>'LAUS File'!K658</f>
        <v>0</v>
      </c>
      <c r="I40" s="140">
        <f>'LAUS File'!K659</f>
        <v>0</v>
      </c>
      <c r="J40" s="140">
        <f>'LAUS File'!K660</f>
        <v>0</v>
      </c>
      <c r="K40" s="141">
        <f>'LAUS File'!K661</f>
        <v>0</v>
      </c>
      <c r="L40" s="92"/>
    </row>
    <row r="41" spans="1:12" ht="11.4" customHeight="1">
      <c r="A41" s="80" t="s">
        <v>799</v>
      </c>
      <c r="B41" s="93"/>
      <c r="C41" s="93"/>
      <c r="D41" s="93"/>
      <c r="E41" s="94"/>
      <c r="G41" s="142" t="s">
        <v>789</v>
      </c>
      <c r="H41" s="140">
        <f>'LAUS File'!K674</f>
        <v>0</v>
      </c>
      <c r="I41" s="140">
        <f>'LAUS File'!K675</f>
        <v>0</v>
      </c>
      <c r="J41" s="140">
        <f>'LAUS File'!K676</f>
        <v>0</v>
      </c>
      <c r="K41" s="141">
        <f>'LAUS File'!K677</f>
        <v>0</v>
      </c>
      <c r="L41" s="92"/>
    </row>
    <row r="42" spans="1:12" ht="11.4" customHeight="1">
      <c r="A42" s="80"/>
      <c r="B42" s="93">
        <f>'LAUS File'!K810</f>
        <v>0</v>
      </c>
      <c r="C42" s="93">
        <f>'LAUS File'!K811</f>
        <v>0</v>
      </c>
      <c r="D42" s="93">
        <f>'LAUS File'!K812</f>
        <v>0</v>
      </c>
      <c r="E42" s="94">
        <f>'LAUS File'!K813</f>
        <v>0</v>
      </c>
      <c r="G42" s="142" t="s">
        <v>790</v>
      </c>
      <c r="H42" s="140">
        <f>'LAUS File'!K678</f>
        <v>0</v>
      </c>
      <c r="I42" s="140">
        <f>'LAUS File'!K679</f>
        <v>0</v>
      </c>
      <c r="J42" s="140">
        <f>'LAUS File'!K680</f>
        <v>0</v>
      </c>
      <c r="K42" s="141">
        <f>'LAUS File'!K681</f>
        <v>0</v>
      </c>
      <c r="L42" s="92"/>
    </row>
    <row r="43" spans="1:12" ht="11.4" customHeight="1">
      <c r="A43" s="139" t="s">
        <v>659</v>
      </c>
      <c r="B43" s="140">
        <f>'LAUS File'!K42</f>
        <v>0</v>
      </c>
      <c r="C43" s="140">
        <f>'LAUS File'!K43</f>
        <v>0</v>
      </c>
      <c r="D43" s="140">
        <f>'LAUS File'!K44</f>
        <v>0</v>
      </c>
      <c r="E43" s="141">
        <f>'LAUS File'!K45</f>
        <v>0</v>
      </c>
      <c r="G43" s="142" t="s">
        <v>793</v>
      </c>
      <c r="H43" s="140">
        <f>'LAUS File'!K694</f>
        <v>0</v>
      </c>
      <c r="I43" s="140">
        <f>'LAUS File'!K695</f>
        <v>0</v>
      </c>
      <c r="J43" s="140">
        <f>'LAUS File'!K696</f>
        <v>0</v>
      </c>
      <c r="K43" s="141">
        <f>'LAUS File'!K697</f>
        <v>0</v>
      </c>
      <c r="L43" s="92"/>
    </row>
    <row r="44" spans="1:12" ht="11.4" customHeight="1">
      <c r="A44" s="139" t="s">
        <v>662</v>
      </c>
      <c r="B44" s="140">
        <f>'LAUS File'!K54</f>
        <v>0</v>
      </c>
      <c r="C44" s="140">
        <f>'LAUS File'!K55</f>
        <v>0</v>
      </c>
      <c r="D44" s="140">
        <f>'LAUS File'!K56</f>
        <v>0</v>
      </c>
      <c r="E44" s="141">
        <f>'LAUS File'!K57</f>
        <v>0</v>
      </c>
      <c r="G44" s="142" t="s">
        <v>794</v>
      </c>
      <c r="H44" s="140">
        <f>'LAUS File'!K698</f>
        <v>0</v>
      </c>
      <c r="I44" s="140">
        <f>'LAUS File'!K699</f>
        <v>0</v>
      </c>
      <c r="J44" s="140">
        <f>'LAUS File'!K700</f>
        <v>0</v>
      </c>
      <c r="K44" s="141">
        <f>'LAUS File'!K701</f>
        <v>0</v>
      </c>
      <c r="L44" s="92"/>
    </row>
    <row r="45" spans="1:12" ht="11.4" customHeight="1">
      <c r="A45" s="139" t="s">
        <v>665</v>
      </c>
      <c r="B45" s="140">
        <f>'LAUS File'!K66</f>
        <v>0</v>
      </c>
      <c r="C45" s="140">
        <f>'LAUS File'!K67</f>
        <v>0</v>
      </c>
      <c r="D45" s="140">
        <f>'LAUS File'!K68</f>
        <v>0</v>
      </c>
      <c r="E45" s="141">
        <f>'LAUS File'!K69</f>
        <v>0</v>
      </c>
      <c r="L45" s="92"/>
    </row>
    <row r="46" spans="1:12" ht="11.4" customHeight="1">
      <c r="A46" s="139" t="s">
        <v>668</v>
      </c>
      <c r="B46" s="140">
        <f>'LAUS File'!K82</f>
        <v>0</v>
      </c>
      <c r="C46" s="140">
        <f>'LAUS File'!K83</f>
        <v>0</v>
      </c>
      <c r="D46" s="140">
        <f>'LAUS File'!K84</f>
        <v>0</v>
      </c>
      <c r="E46" s="141">
        <f>'LAUS File'!K85</f>
        <v>0</v>
      </c>
      <c r="L46" s="92"/>
    </row>
    <row r="47" spans="1:12" ht="11.4" customHeight="1">
      <c r="A47" s="139" t="s">
        <v>669</v>
      </c>
      <c r="B47" s="140">
        <f>'LAUS File'!K86</f>
        <v>0</v>
      </c>
      <c r="C47" s="140">
        <f>'LAUS File'!K87</f>
        <v>0</v>
      </c>
      <c r="D47" s="140">
        <f>'LAUS File'!K88</f>
        <v>0</v>
      </c>
      <c r="E47" s="141">
        <f>'LAUS File'!K89</f>
        <v>0</v>
      </c>
      <c r="G47" s="83" t="s">
        <v>159</v>
      </c>
      <c r="H47" s="95"/>
      <c r="I47" s="95"/>
      <c r="J47" s="95"/>
      <c r="K47" s="94"/>
      <c r="L47" s="92"/>
    </row>
    <row r="48" spans="1:12" ht="11.4" customHeight="1">
      <c r="A48" s="139" t="s">
        <v>677</v>
      </c>
      <c r="B48" s="140">
        <f>'LAUS File'!K130</f>
        <v>0</v>
      </c>
      <c r="C48" s="140">
        <f>'LAUS File'!K131</f>
        <v>0</v>
      </c>
      <c r="D48" s="140">
        <f>'LAUS File'!K132</f>
        <v>0</v>
      </c>
      <c r="E48" s="141">
        <f>'LAUS File'!K133</f>
        <v>0</v>
      </c>
      <c r="G48" s="83"/>
      <c r="H48" s="95">
        <f>'LAUS File'!K814</f>
        <v>0</v>
      </c>
      <c r="I48" s="95">
        <f>'LAUS File'!K815</f>
        <v>0</v>
      </c>
      <c r="J48" s="95">
        <f>'LAUS File'!K816</f>
        <v>0</v>
      </c>
      <c r="K48" s="94">
        <f>'LAUS File'!K817</f>
        <v>0</v>
      </c>
      <c r="L48" s="92"/>
    </row>
    <row r="49" spans="1:14" ht="11.4" customHeight="1">
      <c r="A49" s="139" t="s">
        <v>680</v>
      </c>
      <c r="B49" s="140">
        <f>'LAUS File'!K142</f>
        <v>0</v>
      </c>
      <c r="C49" s="140">
        <f>'LAUS File'!K143</f>
        <v>0</v>
      </c>
      <c r="D49" s="140">
        <f>'LAUS File'!K144</f>
        <v>0</v>
      </c>
      <c r="E49" s="141">
        <f>'LAUS File'!K145</f>
        <v>0</v>
      </c>
      <c r="G49" s="142" t="s">
        <v>666</v>
      </c>
      <c r="H49" s="144">
        <f>'LAUS File'!K70</f>
        <v>0</v>
      </c>
      <c r="I49" s="144">
        <f>'LAUS File'!K71</f>
        <v>0</v>
      </c>
      <c r="J49" s="144">
        <f>'LAUS File'!K72</f>
        <v>0</v>
      </c>
      <c r="K49" s="141">
        <f>'LAUS File'!K73</f>
        <v>0</v>
      </c>
      <c r="L49" s="92"/>
    </row>
    <row r="50" spans="1:14" ht="11.4" customHeight="1">
      <c r="A50" s="139" t="s">
        <v>681</v>
      </c>
      <c r="B50" s="140">
        <f>'LAUS File'!K146</f>
        <v>0</v>
      </c>
      <c r="C50" s="140">
        <f>'LAUS File'!K147</f>
        <v>0</v>
      </c>
      <c r="D50" s="140">
        <f>'LAUS File'!K148</f>
        <v>0</v>
      </c>
      <c r="E50" s="141">
        <f>'LAUS File'!K149</f>
        <v>0</v>
      </c>
      <c r="G50" s="142" t="s">
        <v>671</v>
      </c>
      <c r="H50" s="144">
        <f>'LAUS File'!K94</f>
        <v>0</v>
      </c>
      <c r="I50" s="144">
        <f>'LAUS File'!K95</f>
        <v>0</v>
      </c>
      <c r="J50" s="144">
        <f>'LAUS File'!K96</f>
        <v>0</v>
      </c>
      <c r="K50" s="141">
        <f>'LAUS File'!K97</f>
        <v>0</v>
      </c>
      <c r="L50" s="92"/>
    </row>
    <row r="51" spans="1:14" ht="11.4" customHeight="1">
      <c r="A51" s="139" t="s">
        <v>684</v>
      </c>
      <c r="B51" s="140">
        <f>'LAUS File'!K158</f>
        <v>0</v>
      </c>
      <c r="C51" s="140">
        <f>'LAUS File'!K159</f>
        <v>0</v>
      </c>
      <c r="D51" s="140">
        <f>'LAUS File'!K160</f>
        <v>0</v>
      </c>
      <c r="E51" s="141">
        <f>'LAUS File'!K161</f>
        <v>0</v>
      </c>
      <c r="G51" s="142" t="s">
        <v>695</v>
      </c>
      <c r="H51" s="144">
        <f>'LAUS File'!K214</f>
        <v>0</v>
      </c>
      <c r="I51" s="144">
        <f>'LAUS File'!K215</f>
        <v>0</v>
      </c>
      <c r="J51" s="144">
        <f>'LAUS File'!K216</f>
        <v>0</v>
      </c>
      <c r="K51" s="141">
        <f>'LAUS File'!K217</f>
        <v>0</v>
      </c>
      <c r="L51" s="92"/>
    </row>
    <row r="52" spans="1:14" ht="11.4" customHeight="1">
      <c r="A52" s="139" t="s">
        <v>686</v>
      </c>
      <c r="B52" s="140">
        <f>'LAUS File'!K166</f>
        <v>0</v>
      </c>
      <c r="C52" s="140">
        <f>'LAUS File'!K167</f>
        <v>0</v>
      </c>
      <c r="D52" s="140">
        <f>'LAUS File'!K168</f>
        <v>0</v>
      </c>
      <c r="E52" s="141">
        <f>'LAUS File'!K169</f>
        <v>0</v>
      </c>
      <c r="G52" s="142" t="s">
        <v>707</v>
      </c>
      <c r="H52" s="144">
        <f>'LAUS File'!K278</f>
        <v>0</v>
      </c>
      <c r="I52" s="144">
        <f>'LAUS File'!K279</f>
        <v>0</v>
      </c>
      <c r="J52" s="144">
        <f>'LAUS File'!K280</f>
        <v>0</v>
      </c>
      <c r="K52" s="141">
        <f>'LAUS File'!K281</f>
        <v>0</v>
      </c>
      <c r="L52" s="92"/>
    </row>
    <row r="53" spans="1:14" ht="11.4" customHeight="1">
      <c r="A53" s="139" t="s">
        <v>687</v>
      </c>
      <c r="B53" s="140">
        <f>'LAUS File'!K170</f>
        <v>0</v>
      </c>
      <c r="C53" s="140">
        <f>'LAUS File'!K171</f>
        <v>0</v>
      </c>
      <c r="D53" s="140">
        <f>'LAUS File'!K172</f>
        <v>0</v>
      </c>
      <c r="E53" s="141">
        <f>'LAUS File'!K173</f>
        <v>0</v>
      </c>
      <c r="G53" s="142" t="s">
        <v>709</v>
      </c>
      <c r="H53" s="144">
        <f>'LAUS File'!K286</f>
        <v>0</v>
      </c>
      <c r="I53" s="144">
        <f>'LAUS File'!K287</f>
        <v>0</v>
      </c>
      <c r="J53" s="144">
        <f>'LAUS File'!K288</f>
        <v>0</v>
      </c>
      <c r="K53" s="141">
        <f>'LAUS File'!K289</f>
        <v>0</v>
      </c>
      <c r="L53" s="92"/>
    </row>
    <row r="54" spans="1:14" ht="11.4" customHeight="1">
      <c r="A54" s="139" t="s">
        <v>689</v>
      </c>
      <c r="B54" s="140">
        <f>'LAUS File'!K190</f>
        <v>0</v>
      </c>
      <c r="C54" s="140">
        <f>'LAUS File'!K191</f>
        <v>0</v>
      </c>
      <c r="D54" s="140">
        <f>'LAUS File'!K192</f>
        <v>0</v>
      </c>
      <c r="E54" s="141">
        <f>'LAUS File'!K193</f>
        <v>0</v>
      </c>
      <c r="G54" s="142" t="s">
        <v>722</v>
      </c>
      <c r="H54" s="144">
        <f>'LAUS File'!K342</f>
        <v>0</v>
      </c>
      <c r="I54" s="144">
        <f>'LAUS File'!K343</f>
        <v>0</v>
      </c>
      <c r="J54" s="144">
        <f>'LAUS File'!K344</f>
        <v>0</v>
      </c>
      <c r="K54" s="141">
        <f>'LAUS File'!K345</f>
        <v>0</v>
      </c>
      <c r="L54" s="92"/>
    </row>
    <row r="55" spans="1:14" ht="11.4" customHeight="1">
      <c r="A55" s="139" t="s">
        <v>691</v>
      </c>
      <c r="B55" s="140">
        <f>'LAUS File'!K198</f>
        <v>0</v>
      </c>
      <c r="C55" s="140">
        <f>'LAUS File'!K199</f>
        <v>0</v>
      </c>
      <c r="D55" s="140">
        <f>'LAUS File'!K200</f>
        <v>0</v>
      </c>
      <c r="E55" s="141">
        <f>'LAUS File'!K201</f>
        <v>0</v>
      </c>
      <c r="G55" s="142" t="s">
        <v>726</v>
      </c>
      <c r="H55" s="144">
        <f>'LAUS File'!K358</f>
        <v>0</v>
      </c>
      <c r="I55" s="144">
        <f>'LAUS File'!K359</f>
        <v>0</v>
      </c>
      <c r="J55" s="144">
        <f>'LAUS File'!K360</f>
        <v>0</v>
      </c>
      <c r="K55" s="141">
        <f>'LAUS File'!K361</f>
        <v>0</v>
      </c>
      <c r="L55" s="92"/>
    </row>
    <row r="56" spans="1:14" ht="11.4" customHeight="1">
      <c r="A56" s="139" t="s">
        <v>692</v>
      </c>
      <c r="B56" s="140">
        <f>'LAUS File'!K202</f>
        <v>0</v>
      </c>
      <c r="C56" s="140">
        <f>'LAUS File'!K203</f>
        <v>0</v>
      </c>
      <c r="D56" s="140">
        <f>'LAUS File'!K204</f>
        <v>0</v>
      </c>
      <c r="E56" s="141">
        <f>'LAUS File'!K205</f>
        <v>0</v>
      </c>
      <c r="G56" s="142" t="s">
        <v>730</v>
      </c>
      <c r="H56" s="144">
        <f>'LAUS File'!K374</f>
        <v>0</v>
      </c>
      <c r="I56" s="144">
        <f>'LAUS File'!K375</f>
        <v>0</v>
      </c>
      <c r="J56" s="144">
        <f>'LAUS File'!K376</f>
        <v>0</v>
      </c>
      <c r="K56" s="141">
        <f>'LAUS File'!K377</f>
        <v>0</v>
      </c>
      <c r="L56" s="92"/>
    </row>
    <row r="57" spans="1:14" ht="11.4" customHeight="1">
      <c r="A57" s="139" t="s">
        <v>693</v>
      </c>
      <c r="B57" s="140">
        <f>'LAUS File'!K206</f>
        <v>0</v>
      </c>
      <c r="C57" s="140">
        <f>'LAUS File'!K207</f>
        <v>0</v>
      </c>
      <c r="D57" s="140">
        <f>'LAUS File'!K208</f>
        <v>0</v>
      </c>
      <c r="E57" s="141">
        <f>'LAUS File'!K209</f>
        <v>0</v>
      </c>
      <c r="G57" s="142" t="s">
        <v>159</v>
      </c>
      <c r="H57" s="144">
        <f>'LAUS File'!K410</f>
        <v>0</v>
      </c>
      <c r="I57" s="144">
        <f>'LAUS File'!K411</f>
        <v>0</v>
      </c>
      <c r="J57" s="144">
        <f>'LAUS File'!K412</f>
        <v>0</v>
      </c>
      <c r="K57" s="141">
        <f>'LAUS File'!K413</f>
        <v>0</v>
      </c>
      <c r="L57" s="92"/>
    </row>
    <row r="58" spans="1:14" ht="11.4" customHeight="1">
      <c r="A58" s="139" t="s">
        <v>694</v>
      </c>
      <c r="B58" s="140">
        <f>'LAUS File'!K210</f>
        <v>0</v>
      </c>
      <c r="C58" s="140">
        <f>'LAUS File'!K211</f>
        <v>0</v>
      </c>
      <c r="D58" s="140">
        <f>'LAUS File'!K212</f>
        <v>0</v>
      </c>
      <c r="E58" s="141">
        <f>'LAUS File'!K213</f>
        <v>0</v>
      </c>
      <c r="G58" s="142" t="s">
        <v>739</v>
      </c>
      <c r="H58" s="144">
        <f>'LAUS File'!K434</f>
        <v>0</v>
      </c>
      <c r="I58" s="144">
        <f>'LAUS File'!K435</f>
        <v>0</v>
      </c>
      <c r="J58" s="144">
        <f>'LAUS File'!K436</f>
        <v>0</v>
      </c>
      <c r="K58" s="141">
        <f>'LAUS File'!K437</f>
        <v>0</v>
      </c>
      <c r="L58" s="92"/>
    </row>
    <row r="59" spans="1:14" ht="11.4" customHeight="1">
      <c r="A59" s="139" t="s">
        <v>697</v>
      </c>
      <c r="B59" s="140">
        <f>'LAUS File'!K226</f>
        <v>0</v>
      </c>
      <c r="C59" s="140">
        <f>'LAUS File'!K227</f>
        <v>0</v>
      </c>
      <c r="D59" s="140">
        <f>'LAUS File'!K228</f>
        <v>0</v>
      </c>
      <c r="E59" s="141">
        <f>'LAUS File'!K229</f>
        <v>0</v>
      </c>
      <c r="G59" s="142" t="s">
        <v>741</v>
      </c>
      <c r="H59" s="144">
        <f>'LAUS File'!K442</f>
        <v>0</v>
      </c>
      <c r="I59" s="144">
        <f>'LAUS File'!K443</f>
        <v>0</v>
      </c>
      <c r="J59" s="144">
        <f>'LAUS File'!K444</f>
        <v>0</v>
      </c>
      <c r="K59" s="141">
        <f>'LAUS File'!K445</f>
        <v>0</v>
      </c>
      <c r="L59" s="92"/>
    </row>
    <row r="60" spans="1:14" ht="11.4" customHeight="1">
      <c r="A60" s="139" t="s">
        <v>698</v>
      </c>
      <c r="B60" s="140">
        <f>'LAUS File'!K230</f>
        <v>0</v>
      </c>
      <c r="C60" s="140">
        <f>'LAUS File'!K231</f>
        <v>0</v>
      </c>
      <c r="D60" s="140">
        <f>'LAUS File'!K232</f>
        <v>0</v>
      </c>
      <c r="E60" s="141">
        <f>'LAUS File'!K233</f>
        <v>0</v>
      </c>
      <c r="G60" s="142" t="s">
        <v>746</v>
      </c>
      <c r="H60" s="144">
        <f>'LAUS File'!K466</f>
        <v>0</v>
      </c>
      <c r="I60" s="144">
        <f>'LAUS File'!K467</f>
        <v>0</v>
      </c>
      <c r="J60" s="144">
        <f>'LAUS File'!K468</f>
        <v>0</v>
      </c>
      <c r="K60" s="141">
        <f>'LAUS File'!K469</f>
        <v>0</v>
      </c>
      <c r="L60" s="92"/>
    </row>
    <row r="61" spans="1:14" ht="11.4" customHeight="1">
      <c r="A61" s="139" t="s">
        <v>161</v>
      </c>
      <c r="B61" s="140">
        <f>'LAUS File'!K234</f>
        <v>0</v>
      </c>
      <c r="C61" s="140">
        <f>'LAUS File'!K235</f>
        <v>0</v>
      </c>
      <c r="D61" s="140">
        <f>'LAUS File'!K236</f>
        <v>0</v>
      </c>
      <c r="E61" s="141">
        <f>'LAUS File'!K237</f>
        <v>0</v>
      </c>
      <c r="G61" s="142" t="s">
        <v>781</v>
      </c>
      <c r="H61" s="144">
        <f>'LAUS File'!K630</f>
        <v>0</v>
      </c>
      <c r="I61" s="144">
        <f>'LAUS File'!K631</f>
        <v>0</v>
      </c>
      <c r="J61" s="144">
        <f>'LAUS File'!K632</f>
        <v>0</v>
      </c>
      <c r="K61" s="141">
        <f>'LAUS File'!K633</f>
        <v>0</v>
      </c>
      <c r="L61" s="92"/>
    </row>
    <row r="62" spans="1:14" ht="11.4" customHeight="1">
      <c r="A62" s="139" t="s">
        <v>699</v>
      </c>
      <c r="B62" s="140">
        <f>'LAUS File'!K238</f>
        <v>0</v>
      </c>
      <c r="C62" s="140">
        <f>'LAUS File'!K239</f>
        <v>0</v>
      </c>
      <c r="D62" s="140">
        <f>'LAUS File'!K240</f>
        <v>0</v>
      </c>
      <c r="E62" s="141">
        <f>'LAUS File'!K241</f>
        <v>0</v>
      </c>
      <c r="G62" s="142" t="s">
        <v>788</v>
      </c>
      <c r="H62" s="144">
        <f>'LAUS File'!K662</f>
        <v>0</v>
      </c>
      <c r="I62" s="144">
        <f>'LAUS File'!K663</f>
        <v>0</v>
      </c>
      <c r="J62" s="144">
        <f>'LAUS File'!K664</f>
        <v>0</v>
      </c>
      <c r="K62" s="141">
        <f>'LAUS File'!K665</f>
        <v>0</v>
      </c>
      <c r="L62" s="92"/>
    </row>
    <row r="63" spans="1:14" ht="11.4" customHeight="1">
      <c r="A63" s="139" t="s">
        <v>700</v>
      </c>
      <c r="B63" s="140">
        <f>'LAUS File'!K246</f>
        <v>0</v>
      </c>
      <c r="C63" s="140">
        <f>'LAUS File'!K247</f>
        <v>0</v>
      </c>
      <c r="D63" s="140">
        <f>'LAUS File'!K248</f>
        <v>0</v>
      </c>
      <c r="E63" s="141">
        <f>'LAUS File'!K249</f>
        <v>0</v>
      </c>
      <c r="G63" s="142" t="s">
        <v>796</v>
      </c>
      <c r="H63" s="144">
        <f>'LAUS File'!K706</f>
        <v>0</v>
      </c>
      <c r="I63" s="144">
        <f>'LAUS File'!K707</f>
        <v>0</v>
      </c>
      <c r="J63" s="144">
        <f>'LAUS File'!K708</f>
        <v>0</v>
      </c>
      <c r="K63" s="141">
        <f>'LAUS File'!K709</f>
        <v>0</v>
      </c>
      <c r="L63" s="92"/>
      <c r="N63" s="96"/>
    </row>
    <row r="64" spans="1:14" ht="11.4" customHeight="1">
      <c r="A64" s="139" t="s">
        <v>702</v>
      </c>
      <c r="B64" s="140">
        <f>'LAUS File'!K254</f>
        <v>0</v>
      </c>
      <c r="C64" s="140">
        <f>'LAUS File'!K255</f>
        <v>0</v>
      </c>
      <c r="D64" s="140">
        <f>'LAUS File'!K256</f>
        <v>0</v>
      </c>
      <c r="E64" s="141">
        <f>'LAUS File'!K257</f>
        <v>0</v>
      </c>
      <c r="H64" s="87"/>
      <c r="I64" s="87"/>
      <c r="J64" s="87"/>
      <c r="K64" s="91"/>
      <c r="L64" s="92"/>
      <c r="N64" s="96"/>
    </row>
    <row r="65" spans="1:14" ht="11.4" customHeight="1">
      <c r="A65" s="139" t="s">
        <v>704</v>
      </c>
      <c r="B65" s="140">
        <f>'LAUS File'!K262</f>
        <v>0</v>
      </c>
      <c r="C65" s="140">
        <f>'LAUS File'!K263</f>
        <v>0</v>
      </c>
      <c r="D65" s="140">
        <f>'LAUS File'!K264</f>
        <v>0</v>
      </c>
      <c r="E65" s="141">
        <f>'LAUS File'!K265</f>
        <v>0</v>
      </c>
      <c r="H65" s="87"/>
      <c r="I65" s="87"/>
      <c r="J65" s="87"/>
      <c r="K65" s="91"/>
      <c r="L65" s="92"/>
      <c r="N65" s="96"/>
    </row>
    <row r="66" spans="1:14" ht="11.4" customHeight="1">
      <c r="A66" s="139" t="s">
        <v>708</v>
      </c>
      <c r="B66" s="140">
        <f>'LAUS File'!K282</f>
        <v>0</v>
      </c>
      <c r="C66" s="140">
        <f>'LAUS File'!K283</f>
        <v>0</v>
      </c>
      <c r="D66" s="140">
        <f>'LAUS File'!K284</f>
        <v>0</v>
      </c>
      <c r="E66" s="141">
        <f>'LAUS File'!K285</f>
        <v>0</v>
      </c>
      <c r="H66" s="87"/>
      <c r="I66" s="87"/>
      <c r="J66" s="87"/>
      <c r="K66" s="91"/>
      <c r="L66" s="92"/>
      <c r="N66" s="96"/>
    </row>
    <row r="67" spans="1:14" ht="11.4" customHeight="1">
      <c r="A67" s="139" t="s">
        <v>158</v>
      </c>
      <c r="B67" s="140">
        <f>'LAUS File'!K294</f>
        <v>0</v>
      </c>
      <c r="C67" s="140">
        <f>'LAUS File'!K295</f>
        <v>0</v>
      </c>
      <c r="D67" s="140">
        <f>'LAUS File'!K296</f>
        <v>0</v>
      </c>
      <c r="E67" s="141">
        <f>'LAUS File'!K297</f>
        <v>0</v>
      </c>
      <c r="H67" s="96"/>
      <c r="I67" s="96"/>
      <c r="J67" s="96"/>
      <c r="K67" s="96"/>
      <c r="L67" s="96"/>
      <c r="N67" s="96"/>
    </row>
    <row r="68" spans="1:14" ht="11.4" customHeight="1">
      <c r="A68" s="77"/>
      <c r="B68" s="87"/>
      <c r="C68" s="87"/>
      <c r="D68" s="87"/>
      <c r="E68" s="88"/>
      <c r="H68" s="96"/>
      <c r="I68" s="96"/>
      <c r="J68" s="96"/>
      <c r="K68" s="96"/>
      <c r="L68" s="96"/>
      <c r="N68" s="96"/>
    </row>
    <row r="69" spans="1:14" ht="11.4" customHeight="1">
      <c r="A69" s="90"/>
      <c r="B69" s="87"/>
      <c r="C69" s="87"/>
      <c r="D69" s="87"/>
      <c r="E69" s="88"/>
      <c r="H69" s="96"/>
      <c r="I69" s="96"/>
      <c r="J69" s="96"/>
      <c r="K69" s="97"/>
      <c r="L69" s="97"/>
      <c r="N69" s="96"/>
    </row>
    <row r="70" spans="1:14" ht="11.4" customHeight="1">
      <c r="A70" s="90"/>
      <c r="B70" s="87"/>
      <c r="C70" s="87"/>
      <c r="D70" s="87"/>
      <c r="E70" s="88"/>
      <c r="H70" s="96"/>
      <c r="I70" s="96"/>
      <c r="J70" s="96"/>
      <c r="K70" s="97"/>
      <c r="L70" s="97"/>
    </row>
    <row r="71" spans="1:14" ht="11.4" customHeight="1">
      <c r="A71" s="90"/>
      <c r="B71" s="87"/>
      <c r="C71" s="87"/>
      <c r="D71" s="87"/>
      <c r="E71" s="88"/>
      <c r="H71" s="96"/>
      <c r="I71" s="96"/>
      <c r="J71" s="96"/>
      <c r="K71" s="97"/>
      <c r="L71" s="97"/>
    </row>
    <row r="72" spans="1:14" ht="11.4" customHeight="1">
      <c r="A72" s="90"/>
      <c r="B72" s="87"/>
      <c r="C72" s="87"/>
      <c r="D72" s="87"/>
      <c r="E72" s="88"/>
      <c r="H72" s="96"/>
      <c r="I72" s="96"/>
      <c r="J72" s="96"/>
      <c r="K72" s="97"/>
      <c r="L72" s="97"/>
    </row>
    <row r="73" spans="1:14" ht="11.4" customHeight="1">
      <c r="A73" s="90"/>
      <c r="B73" s="87"/>
      <c r="C73" s="87"/>
      <c r="D73" s="87"/>
      <c r="E73" s="88"/>
      <c r="H73" s="96"/>
      <c r="I73" s="96"/>
      <c r="J73" s="96"/>
      <c r="K73" s="97"/>
      <c r="L73" s="97"/>
    </row>
    <row r="74" spans="1:14" ht="11.4" customHeight="1">
      <c r="A74" s="77"/>
      <c r="B74" s="87"/>
      <c r="C74" s="87"/>
      <c r="D74" s="87"/>
      <c r="E74" s="88"/>
      <c r="H74" s="96"/>
      <c r="I74" s="96"/>
      <c r="J74" s="96"/>
      <c r="K74" s="96"/>
      <c r="L74" s="96"/>
    </row>
    <row r="75" spans="1:14" ht="5.15" customHeight="1">
      <c r="A75" s="77"/>
      <c r="B75" s="98"/>
      <c r="C75" s="98"/>
      <c r="D75" s="98"/>
      <c r="E75" s="91"/>
      <c r="G75" s="96" t="s">
        <v>579</v>
      </c>
      <c r="H75" s="96"/>
      <c r="I75" s="96"/>
      <c r="J75" s="96"/>
      <c r="K75" s="96"/>
      <c r="L75" s="96"/>
    </row>
    <row r="76" spans="1:14" ht="11.15" customHeight="1">
      <c r="A76" s="58" t="s">
        <v>568</v>
      </c>
      <c r="B76" s="58"/>
      <c r="C76" s="58"/>
      <c r="D76" s="58"/>
      <c r="E76" s="59"/>
      <c r="F76" s="60" t="s">
        <v>580</v>
      </c>
      <c r="G76" s="58"/>
      <c r="H76" s="58"/>
      <c r="I76" s="58"/>
      <c r="J76" s="58"/>
      <c r="K76" s="61" t="str">
        <f>K1</f>
        <v>Technical Contact (860)263-6293</v>
      </c>
      <c r="L76" s="61"/>
    </row>
    <row r="77" spans="1:14" ht="11.15" customHeight="1">
      <c r="A77" s="58" t="s">
        <v>5</v>
      </c>
      <c r="B77" s="58"/>
      <c r="C77" s="58"/>
      <c r="D77" s="58"/>
      <c r="E77" s="59"/>
      <c r="F77" s="58"/>
      <c r="G77" s="58"/>
      <c r="H77" s="58"/>
      <c r="I77" s="58"/>
      <c r="J77" s="61" t="s">
        <v>571</v>
      </c>
      <c r="K77" s="59"/>
      <c r="L77" s="59"/>
    </row>
    <row r="78" spans="1:14" ht="11.15" customHeight="1">
      <c r="A78" s="63" t="s">
        <v>572</v>
      </c>
      <c r="B78" s="58"/>
      <c r="C78" s="58"/>
      <c r="D78" s="58"/>
      <c r="E78" s="59"/>
      <c r="F78" s="58"/>
      <c r="G78" s="58"/>
      <c r="H78" s="58"/>
      <c r="I78" s="58"/>
      <c r="J78" s="58"/>
      <c r="K78" s="64" t="s">
        <v>573</v>
      </c>
      <c r="L78" s="64"/>
    </row>
    <row r="79" spans="1:14" ht="25">
      <c r="A79" s="158" t="s">
        <v>214</v>
      </c>
      <c r="B79" s="158"/>
      <c r="C79" s="158"/>
      <c r="D79" s="158"/>
      <c r="E79" s="158"/>
      <c r="F79" s="158"/>
      <c r="G79" s="158"/>
      <c r="H79" s="158"/>
      <c r="I79" s="158"/>
      <c r="J79" s="158"/>
      <c r="K79" s="158"/>
      <c r="L79" s="65"/>
    </row>
    <row r="80" spans="1:14" s="67" customFormat="1" ht="12.9" customHeight="1">
      <c r="A80" s="165" t="s">
        <v>574</v>
      </c>
      <c r="B80" s="165"/>
      <c r="C80" s="165"/>
      <c r="D80" s="165"/>
      <c r="E80" s="165"/>
      <c r="F80" s="165"/>
      <c r="G80" s="165"/>
      <c r="H80" s="165"/>
      <c r="I80" s="165"/>
      <c r="J80" s="165"/>
      <c r="K80" s="165"/>
      <c r="L80" s="66"/>
    </row>
    <row r="81" spans="1:12" ht="12.9" customHeight="1">
      <c r="A81" s="166" t="s">
        <v>575</v>
      </c>
      <c r="B81" s="166"/>
      <c r="C81" s="166"/>
      <c r="D81" s="166"/>
      <c r="E81" s="166"/>
      <c r="F81" s="166"/>
      <c r="G81" s="166"/>
      <c r="H81" s="166"/>
      <c r="I81" s="166"/>
      <c r="J81" s="166"/>
      <c r="K81" s="166"/>
      <c r="L81" s="68"/>
    </row>
    <row r="82" spans="1:12" ht="12" customHeight="1">
      <c r="A82" s="162" t="str">
        <f>+A7</f>
        <v>JULY 2026</v>
      </c>
      <c r="B82" s="162"/>
      <c r="C82" s="162"/>
      <c r="D82" s="162"/>
      <c r="E82" s="162"/>
      <c r="F82" s="162"/>
      <c r="G82" s="162"/>
      <c r="H82" s="162"/>
      <c r="I82" s="162"/>
      <c r="J82" s="162"/>
      <c r="K82" s="162"/>
      <c r="L82" s="69"/>
    </row>
    <row r="83" spans="1:12" ht="5.15" customHeight="1">
      <c r="A83" s="70" t="s">
        <v>148</v>
      </c>
      <c r="B83" s="71"/>
      <c r="C83" s="71"/>
      <c r="D83" s="71"/>
      <c r="F83" s="71"/>
      <c r="G83" s="71"/>
      <c r="H83" s="71"/>
      <c r="I83" s="71"/>
      <c r="J83" s="71"/>
      <c r="K83" s="71"/>
      <c r="L83" s="71"/>
    </row>
    <row r="84" spans="1:12" ht="11.4" customHeight="1">
      <c r="A84" s="163" t="s">
        <v>576</v>
      </c>
      <c r="B84" s="163"/>
      <c r="C84" s="163"/>
      <c r="D84" s="163"/>
      <c r="E84" s="163"/>
      <c r="F84" s="163"/>
      <c r="G84" s="163"/>
      <c r="H84" s="163"/>
      <c r="I84" s="163"/>
      <c r="J84" s="163"/>
      <c r="K84" s="163"/>
      <c r="L84" s="73"/>
    </row>
    <row r="85" spans="1:12" ht="5.15" customHeight="1">
      <c r="A85" s="70" t="s">
        <v>148</v>
      </c>
      <c r="B85" s="99"/>
      <c r="C85" s="73"/>
      <c r="D85" s="100"/>
      <c r="E85" s="101"/>
      <c r="F85" s="73"/>
      <c r="G85" s="73"/>
      <c r="H85" s="73"/>
      <c r="I85" s="73"/>
      <c r="J85" s="73"/>
      <c r="K85" s="73"/>
      <c r="L85" s="73"/>
    </row>
    <row r="86" spans="1:12" s="102" customFormat="1" ht="11.4" customHeight="1">
      <c r="A86" s="74" t="s">
        <v>577</v>
      </c>
      <c r="B86" s="75" t="s">
        <v>169</v>
      </c>
      <c r="C86" s="75" t="s">
        <v>578</v>
      </c>
      <c r="D86" s="75" t="s">
        <v>168</v>
      </c>
      <c r="E86" s="76" t="s">
        <v>154</v>
      </c>
      <c r="F86" s="77"/>
      <c r="G86" s="74" t="s">
        <v>577</v>
      </c>
      <c r="H86" s="75" t="s">
        <v>169</v>
      </c>
      <c r="I86" s="75" t="s">
        <v>578</v>
      </c>
      <c r="J86" s="75" t="s">
        <v>168</v>
      </c>
      <c r="K86" s="76" t="s">
        <v>154</v>
      </c>
      <c r="L86" s="75"/>
    </row>
    <row r="87" spans="1:12" s="102" customFormat="1" ht="5.15" customHeight="1">
      <c r="A87" s="74"/>
      <c r="B87" s="75"/>
      <c r="C87" s="75"/>
      <c r="D87" s="75"/>
      <c r="E87" s="76"/>
      <c r="F87" s="77"/>
      <c r="G87" s="74"/>
      <c r="H87" s="75"/>
      <c r="I87" s="75"/>
      <c r="J87" s="75"/>
      <c r="K87" s="76"/>
      <c r="L87" s="75"/>
    </row>
    <row r="88" spans="1:12" ht="11.4" customHeight="1">
      <c r="A88" s="83" t="s">
        <v>801</v>
      </c>
      <c r="B88" s="81"/>
      <c r="C88" s="81"/>
      <c r="D88" s="81"/>
      <c r="E88" s="82"/>
      <c r="G88" s="80" t="s">
        <v>587</v>
      </c>
      <c r="H88" s="81"/>
      <c r="I88" s="81"/>
      <c r="J88" s="81"/>
      <c r="K88" s="82"/>
    </row>
    <row r="89" spans="1:12" ht="11.4" customHeight="1">
      <c r="A89" s="81"/>
      <c r="B89" s="95">
        <f>'LAUS File'!K818</f>
        <v>0</v>
      </c>
      <c r="C89" s="95">
        <f>'LAUS File'!K819</f>
        <v>0</v>
      </c>
      <c r="D89" s="95">
        <f>'LAUS File'!K820</f>
        <v>0</v>
      </c>
      <c r="E89" s="94">
        <f>'LAUS File'!K821</f>
        <v>0</v>
      </c>
      <c r="G89" s="83"/>
      <c r="H89" s="95">
        <f>'LAUS File'!K830</f>
        <v>0</v>
      </c>
      <c r="I89" s="95">
        <f>'LAUS File'!K831</f>
        <v>0</v>
      </c>
      <c r="J89" s="95">
        <f>'LAUS File'!K832</f>
        <v>0</v>
      </c>
      <c r="K89" s="94">
        <f>'LAUS File'!K833</f>
        <v>0</v>
      </c>
    </row>
    <row r="90" spans="1:12" ht="11.4" customHeight="1">
      <c r="A90" s="142" t="s">
        <v>670</v>
      </c>
      <c r="B90" s="144">
        <f>'LAUS File'!K90</f>
        <v>0</v>
      </c>
      <c r="C90" s="144">
        <f>'LAUS File'!K91</f>
        <v>0</v>
      </c>
      <c r="D90" s="144">
        <f>'LAUS File'!K92</f>
        <v>0</v>
      </c>
      <c r="E90" s="141">
        <f>'LAUS File'!K93</f>
        <v>0</v>
      </c>
      <c r="G90" s="139" t="s">
        <v>663</v>
      </c>
      <c r="H90" s="144">
        <f>'LAUS File'!K58</f>
        <v>0</v>
      </c>
      <c r="I90" s="144">
        <f>'LAUS File'!K59</f>
        <v>0</v>
      </c>
      <c r="J90" s="144">
        <f>'LAUS File'!K60</f>
        <v>0</v>
      </c>
      <c r="K90" s="141">
        <f>'LAUS File'!K61</f>
        <v>0</v>
      </c>
    </row>
    <row r="91" spans="1:12" ht="11.4" customHeight="1">
      <c r="A91" s="142" t="s">
        <v>682</v>
      </c>
      <c r="B91" s="144">
        <f>'LAUS File'!K150</f>
        <v>0</v>
      </c>
      <c r="C91" s="144">
        <f>'LAUS File'!K151</f>
        <v>0</v>
      </c>
      <c r="D91" s="144">
        <f>'LAUS File'!K152</f>
        <v>0</v>
      </c>
      <c r="E91" s="141">
        <f>'LAUS File'!K153</f>
        <v>0</v>
      </c>
      <c r="G91" s="142" t="s">
        <v>674</v>
      </c>
      <c r="H91" s="145">
        <f>'LAUS File'!K118</f>
        <v>0</v>
      </c>
      <c r="I91" s="145">
        <f>'LAUS File'!K119</f>
        <v>0</v>
      </c>
      <c r="J91" s="145">
        <f>'LAUS File'!K120</f>
        <v>0</v>
      </c>
      <c r="K91" s="141">
        <f>'LAUS File'!K121</f>
        <v>0</v>
      </c>
    </row>
    <row r="92" spans="1:12" ht="11.4" customHeight="1">
      <c r="A92" s="142" t="s">
        <v>696</v>
      </c>
      <c r="B92" s="144">
        <f>'LAUS File'!K218</f>
        <v>0</v>
      </c>
      <c r="C92" s="144">
        <f>'LAUS File'!K219</f>
        <v>0</v>
      </c>
      <c r="D92" s="144">
        <f>'LAUS File'!K220</f>
        <v>0</v>
      </c>
      <c r="E92" s="141">
        <f>'LAUS File'!K221</f>
        <v>0</v>
      </c>
      <c r="G92" s="142" t="s">
        <v>675</v>
      </c>
      <c r="H92" s="144">
        <f>'LAUS File'!K122</f>
        <v>0</v>
      </c>
      <c r="I92" s="144">
        <f>'LAUS File'!K123</f>
        <v>0</v>
      </c>
      <c r="J92" s="144">
        <f>'LAUS File'!K124</f>
        <v>0</v>
      </c>
      <c r="K92" s="141">
        <f>'LAUS File'!K125</f>
        <v>0</v>
      </c>
    </row>
    <row r="93" spans="1:12" ht="11.4" customHeight="1">
      <c r="A93" s="142" t="s">
        <v>701</v>
      </c>
      <c r="B93" s="144">
        <f>'LAUS File'!K250</f>
        <v>0</v>
      </c>
      <c r="C93" s="144">
        <f>'LAUS File'!K251</f>
        <v>0</v>
      </c>
      <c r="D93" s="144">
        <f>'LAUS File'!K252</f>
        <v>0</v>
      </c>
      <c r="E93" s="141">
        <f>'LAUS File'!K253</f>
        <v>0</v>
      </c>
      <c r="G93" s="142" t="s">
        <v>683</v>
      </c>
      <c r="H93" s="144">
        <f>'LAUS File'!K154</f>
        <v>0</v>
      </c>
      <c r="I93" s="144">
        <f>'LAUS File'!K155</f>
        <v>0</v>
      </c>
      <c r="J93" s="144">
        <f>'LAUS File'!K156</f>
        <v>0</v>
      </c>
      <c r="K93" s="141">
        <f>'LAUS File'!K157</f>
        <v>0</v>
      </c>
    </row>
    <row r="94" spans="1:12" ht="11.4" customHeight="1">
      <c r="A94" s="142" t="s">
        <v>705</v>
      </c>
      <c r="B94" s="144">
        <f>'LAUS File'!K270</f>
        <v>0</v>
      </c>
      <c r="C94" s="144">
        <f>'LAUS File'!K271</f>
        <v>0</v>
      </c>
      <c r="D94" s="144">
        <f>'LAUS File'!K272</f>
        <v>0</v>
      </c>
      <c r="E94" s="141">
        <f>'LAUS File'!K273</f>
        <v>0</v>
      </c>
      <c r="G94" s="142" t="s">
        <v>685</v>
      </c>
      <c r="H94" s="144">
        <f>'LAUS File'!K162</f>
        <v>0</v>
      </c>
      <c r="I94" s="144">
        <f>'LAUS File'!K163</f>
        <v>0</v>
      </c>
      <c r="J94" s="144">
        <f>'LAUS File'!K164</f>
        <v>0</v>
      </c>
      <c r="K94" s="141">
        <f>'LAUS File'!K165</f>
        <v>0</v>
      </c>
    </row>
    <row r="95" spans="1:12" ht="11.4" customHeight="1">
      <c r="A95" s="142" t="s">
        <v>706</v>
      </c>
      <c r="B95" s="144">
        <f>'LAUS File'!K274</f>
        <v>0</v>
      </c>
      <c r="C95" s="144">
        <f>'LAUS File'!K275</f>
        <v>0</v>
      </c>
      <c r="D95" s="144">
        <f>'LAUS File'!K276</f>
        <v>0</v>
      </c>
      <c r="E95" s="141">
        <f>'LAUS File'!K277</f>
        <v>0</v>
      </c>
      <c r="G95" s="142" t="s">
        <v>703</v>
      </c>
      <c r="H95" s="144">
        <f>'LAUS File'!K258</f>
        <v>0</v>
      </c>
      <c r="I95" s="144">
        <f>'LAUS File'!K259</f>
        <v>0</v>
      </c>
      <c r="J95" s="144">
        <f>'LAUS File'!K260</f>
        <v>0</v>
      </c>
      <c r="K95" s="141">
        <f>'LAUS File'!K261</f>
        <v>0</v>
      </c>
    </row>
    <row r="96" spans="1:12" ht="11.4" customHeight="1">
      <c r="A96" s="142" t="s">
        <v>717</v>
      </c>
      <c r="B96" s="144">
        <f>'LAUS File'!K322</f>
        <v>0</v>
      </c>
      <c r="C96" s="144">
        <f>'LAUS File'!K323</f>
        <v>0</v>
      </c>
      <c r="D96" s="144">
        <f>'LAUS File'!K324</f>
        <v>0</v>
      </c>
      <c r="E96" s="141">
        <f>'LAUS File'!K325</f>
        <v>0</v>
      </c>
      <c r="G96" s="142" t="s">
        <v>711</v>
      </c>
      <c r="H96" s="144">
        <f>'LAUS File'!K298</f>
        <v>0</v>
      </c>
      <c r="I96" s="144">
        <f>'LAUS File'!K299</f>
        <v>0</v>
      </c>
      <c r="J96" s="144">
        <f>'LAUS File'!K300</f>
        <v>0</v>
      </c>
      <c r="K96" s="141">
        <f>'LAUS File'!K301</f>
        <v>0</v>
      </c>
    </row>
    <row r="97" spans="1:11" ht="11.4" customHeight="1">
      <c r="A97" s="142" t="s">
        <v>718</v>
      </c>
      <c r="B97" s="144">
        <f>'LAUS File'!K326</f>
        <v>0</v>
      </c>
      <c r="C97" s="144">
        <f>'LAUS File'!K327</f>
        <v>0</v>
      </c>
      <c r="D97" s="144">
        <f>'LAUS File'!K328</f>
        <v>0</v>
      </c>
      <c r="E97" s="141">
        <f>'LAUS File'!K329</f>
        <v>0</v>
      </c>
      <c r="G97" s="142" t="s">
        <v>712</v>
      </c>
      <c r="H97" s="144">
        <f>'LAUS File'!K302</f>
        <v>0</v>
      </c>
      <c r="I97" s="144">
        <f>'LAUS File'!K303</f>
        <v>0</v>
      </c>
      <c r="J97" s="144">
        <f>'LAUS File'!K304</f>
        <v>0</v>
      </c>
      <c r="K97" s="141">
        <f>'LAUS File'!K305</f>
        <v>0</v>
      </c>
    </row>
    <row r="98" spans="1:11" ht="11.4" customHeight="1">
      <c r="A98" s="142" t="s">
        <v>719</v>
      </c>
      <c r="B98" s="144">
        <f>'LAUS File'!K330</f>
        <v>0</v>
      </c>
      <c r="C98" s="144">
        <f>'LAUS File'!K331</f>
        <v>0</v>
      </c>
      <c r="D98" s="144">
        <f>'LAUS File'!K332</f>
        <v>0</v>
      </c>
      <c r="E98" s="141">
        <f>'LAUS File'!K333</f>
        <v>0</v>
      </c>
      <c r="G98" s="142" t="s">
        <v>714</v>
      </c>
      <c r="H98" s="144">
        <f>'LAUS File'!K310</f>
        <v>0</v>
      </c>
      <c r="I98" s="144">
        <f>'LAUS File'!K311</f>
        <v>0</v>
      </c>
      <c r="J98" s="144">
        <f>'LAUS File'!K312</f>
        <v>0</v>
      </c>
      <c r="K98" s="141">
        <f>'LAUS File'!K313</f>
        <v>0</v>
      </c>
    </row>
    <row r="99" spans="1:11" ht="11.4" customHeight="1">
      <c r="A99" s="142" t="s">
        <v>731</v>
      </c>
      <c r="B99" s="144">
        <f>'LAUS File'!K382</f>
        <v>0</v>
      </c>
      <c r="C99" s="144">
        <f>'LAUS File'!K383</f>
        <v>0</v>
      </c>
      <c r="D99" s="144">
        <f>'LAUS File'!K384</f>
        <v>0</v>
      </c>
      <c r="E99" s="141">
        <f>'LAUS File'!K385</f>
        <v>0</v>
      </c>
      <c r="G99" s="142" t="s">
        <v>720</v>
      </c>
      <c r="H99" s="144">
        <f>'LAUS File'!K334</f>
        <v>0</v>
      </c>
      <c r="I99" s="144">
        <f>'LAUS File'!K335</f>
        <v>0</v>
      </c>
      <c r="J99" s="144">
        <f>'LAUS File'!K336</f>
        <v>0</v>
      </c>
      <c r="K99" s="141">
        <f>'LAUS File'!K337</f>
        <v>0</v>
      </c>
    </row>
    <row r="100" spans="1:11" ht="11.4" customHeight="1">
      <c r="A100" s="142" t="s">
        <v>737</v>
      </c>
      <c r="B100" s="144">
        <f>'LAUS File'!K418</f>
        <v>0</v>
      </c>
      <c r="C100" s="144">
        <f>'LAUS File'!K419</f>
        <v>0</v>
      </c>
      <c r="D100" s="144">
        <f>'LAUS File'!K420</f>
        <v>0</v>
      </c>
      <c r="E100" s="141">
        <f>'LAUS File'!K421</f>
        <v>0</v>
      </c>
      <c r="G100" s="142" t="s">
        <v>732</v>
      </c>
      <c r="H100" s="144">
        <f>'LAUS File'!K386</f>
        <v>0</v>
      </c>
      <c r="I100" s="144">
        <f>'LAUS File'!K387</f>
        <v>0</v>
      </c>
      <c r="J100" s="144">
        <f>'LAUS File'!K388</f>
        <v>0</v>
      </c>
      <c r="K100" s="141">
        <f>'LAUS File'!K389</f>
        <v>0</v>
      </c>
    </row>
    <row r="101" spans="1:11" ht="11.4" customHeight="1">
      <c r="A101" s="142" t="s">
        <v>742</v>
      </c>
      <c r="B101" s="144">
        <f>'LAUS File'!K446</f>
        <v>0</v>
      </c>
      <c r="C101" s="144">
        <f>'LAUS File'!K447</f>
        <v>0</v>
      </c>
      <c r="D101" s="144">
        <f>'LAUS File'!K448</f>
        <v>0</v>
      </c>
      <c r="E101" s="141">
        <f>'LAUS File'!K449</f>
        <v>0</v>
      </c>
      <c r="G101" s="142" t="s">
        <v>735</v>
      </c>
      <c r="H101" s="144">
        <f>'LAUS File'!K406</f>
        <v>0</v>
      </c>
      <c r="I101" s="144">
        <f>'LAUS File'!K407</f>
        <v>0</v>
      </c>
      <c r="J101" s="144">
        <f>'LAUS File'!K408</f>
        <v>0</v>
      </c>
      <c r="K101" s="141">
        <f>'LAUS File'!K409</f>
        <v>0</v>
      </c>
    </row>
    <row r="102" spans="1:11" ht="11.4" customHeight="1">
      <c r="A102" s="142" t="s">
        <v>743</v>
      </c>
      <c r="B102" s="144">
        <f>'LAUS File'!K454</f>
        <v>0</v>
      </c>
      <c r="C102" s="144">
        <f>'LAUS File'!K455</f>
        <v>0</v>
      </c>
      <c r="D102" s="144">
        <f>'LAUS File'!K456</f>
        <v>0</v>
      </c>
      <c r="E102" s="141">
        <f>'LAUS File'!K457</f>
        <v>0</v>
      </c>
      <c r="G102" s="142" t="s">
        <v>738</v>
      </c>
      <c r="H102" s="144">
        <f>'LAUS File'!K430</f>
        <v>0</v>
      </c>
      <c r="I102" s="144">
        <f>'LAUS File'!K431</f>
        <v>0</v>
      </c>
      <c r="J102" s="144">
        <f>'LAUS File'!K432</f>
        <v>0</v>
      </c>
      <c r="K102" s="141">
        <f>'LAUS File'!K433</f>
        <v>0</v>
      </c>
    </row>
    <row r="103" spans="1:11" ht="11.4" customHeight="1">
      <c r="A103" s="142" t="s">
        <v>753</v>
      </c>
      <c r="B103" s="144">
        <f>'LAUS File'!K494</f>
        <v>0</v>
      </c>
      <c r="C103" s="144">
        <f>'LAUS File'!K495</f>
        <v>0</v>
      </c>
      <c r="D103" s="144">
        <f>'LAUS File'!K496</f>
        <v>0</v>
      </c>
      <c r="E103" s="141">
        <f>'LAUS File'!K497</f>
        <v>0</v>
      </c>
      <c r="G103" s="142" t="s">
        <v>740</v>
      </c>
      <c r="H103" s="144">
        <f>'LAUS File'!K438</f>
        <v>0</v>
      </c>
      <c r="I103" s="144">
        <f>'LAUS File'!K439</f>
        <v>0</v>
      </c>
      <c r="J103" s="144">
        <f>'LAUS File'!K440</f>
        <v>0</v>
      </c>
      <c r="K103" s="141">
        <f>'LAUS File'!K441</f>
        <v>0</v>
      </c>
    </row>
    <row r="104" spans="1:11" ht="11.4" customHeight="1">
      <c r="A104" s="142" t="s">
        <v>758</v>
      </c>
      <c r="B104" s="144">
        <f>'LAUS File'!K522</f>
        <v>0</v>
      </c>
      <c r="C104" s="144">
        <f>'LAUS File'!K523</f>
        <v>0</v>
      </c>
      <c r="D104" s="144">
        <f>'LAUS File'!K524</f>
        <v>0</v>
      </c>
      <c r="E104" s="141">
        <f>'LAUS File'!K525</f>
        <v>0</v>
      </c>
      <c r="G104" s="142" t="s">
        <v>757</v>
      </c>
      <c r="H104" s="144">
        <f>'LAUS File'!K518</f>
        <v>0</v>
      </c>
      <c r="I104" s="144">
        <f>'LAUS File'!K519</f>
        <v>0</v>
      </c>
      <c r="J104" s="144">
        <f>'LAUS File'!K520</f>
        <v>0</v>
      </c>
      <c r="K104" s="141">
        <f>'LAUS File'!K521</f>
        <v>0</v>
      </c>
    </row>
    <row r="105" spans="1:11" ht="11.4" customHeight="1">
      <c r="A105" s="142" t="s">
        <v>770</v>
      </c>
      <c r="B105" s="144">
        <f>'LAUS File'!K570</f>
        <v>0</v>
      </c>
      <c r="C105" s="144">
        <f>'LAUS File'!K571</f>
        <v>0</v>
      </c>
      <c r="D105" s="144">
        <f>'LAUS File'!K572</f>
        <v>0</v>
      </c>
      <c r="E105" s="141">
        <f>'LAUS File'!K573</f>
        <v>0</v>
      </c>
      <c r="G105" s="142" t="s">
        <v>759</v>
      </c>
      <c r="H105" s="144">
        <f>'LAUS File'!K526</f>
        <v>0</v>
      </c>
      <c r="I105" s="144">
        <f>'LAUS File'!K527</f>
        <v>0</v>
      </c>
      <c r="J105" s="144">
        <f>'LAUS File'!K528</f>
        <v>0</v>
      </c>
      <c r="K105" s="141">
        <f>'LAUS File'!K529</f>
        <v>0</v>
      </c>
    </row>
    <row r="106" spans="1:11" ht="11.4" customHeight="1">
      <c r="A106" s="142" t="s">
        <v>773</v>
      </c>
      <c r="B106" s="144">
        <f>'LAUS File'!K586</f>
        <v>0</v>
      </c>
      <c r="C106" s="144">
        <f>'LAUS File'!K587</f>
        <v>0</v>
      </c>
      <c r="D106" s="144">
        <f>'LAUS File'!K588</f>
        <v>0</v>
      </c>
      <c r="E106" s="141">
        <f>'LAUS File'!K589</f>
        <v>0</v>
      </c>
      <c r="G106" s="142" t="s">
        <v>763</v>
      </c>
      <c r="H106" s="144">
        <f>'LAUS File'!K538</f>
        <v>0</v>
      </c>
      <c r="I106" s="144">
        <f>'LAUS File'!K539</f>
        <v>0</v>
      </c>
      <c r="J106" s="144">
        <f>'LAUS File'!K540</f>
        <v>0</v>
      </c>
      <c r="K106" s="141">
        <f>'LAUS File'!K541</f>
        <v>0</v>
      </c>
    </row>
    <row r="107" spans="1:11" ht="11.4" customHeight="1">
      <c r="A107" s="142" t="s">
        <v>784</v>
      </c>
      <c r="B107" s="144">
        <f>'LAUS File'!K646</f>
        <v>0</v>
      </c>
      <c r="C107" s="144">
        <f>'LAUS File'!K647</f>
        <v>0</v>
      </c>
      <c r="D107" s="144">
        <f>'LAUS File'!K648</f>
        <v>0</v>
      </c>
      <c r="E107" s="141">
        <f>'LAUS File'!K649</f>
        <v>0</v>
      </c>
      <c r="G107" s="142" t="s">
        <v>162</v>
      </c>
      <c r="H107" s="144">
        <f>'LAUS File'!K610</f>
        <v>0</v>
      </c>
      <c r="I107" s="144">
        <f>'LAUS File'!K611</f>
        <v>0</v>
      </c>
      <c r="J107" s="144">
        <f>'LAUS File'!K612</f>
        <v>0</v>
      </c>
      <c r="K107" s="141">
        <f>'LAUS File'!K613</f>
        <v>0</v>
      </c>
    </row>
    <row r="108" spans="1:11" ht="11.4" customHeight="1">
      <c r="A108" s="139" t="s">
        <v>792</v>
      </c>
      <c r="B108" s="144">
        <f>'LAUS File'!K690</f>
        <v>0</v>
      </c>
      <c r="C108" s="144">
        <f>'LAUS File'!K691</f>
        <v>0</v>
      </c>
      <c r="D108" s="144">
        <f>'LAUS File'!K692</f>
        <v>0</v>
      </c>
      <c r="E108" s="141">
        <f>'LAUS File'!K693</f>
        <v>0</v>
      </c>
      <c r="G108" s="142" t="s">
        <v>782</v>
      </c>
      <c r="H108" s="144">
        <f>'LAUS File'!K634</f>
        <v>0</v>
      </c>
      <c r="I108" s="144">
        <f>'LAUS File'!K635</f>
        <v>0</v>
      </c>
      <c r="J108" s="144">
        <f>'LAUS File'!K636</f>
        <v>0</v>
      </c>
      <c r="K108" s="141">
        <f>'LAUS File'!K637</f>
        <v>0</v>
      </c>
    </row>
    <row r="109" spans="1:11" ht="11.4" customHeight="1">
      <c r="A109" s="77"/>
      <c r="B109" s="98"/>
      <c r="C109" s="98"/>
      <c r="D109" s="98"/>
      <c r="E109" s="91"/>
      <c r="G109" s="142" t="s">
        <v>783</v>
      </c>
      <c r="H109" s="144">
        <f>'LAUS File'!K638</f>
        <v>0</v>
      </c>
      <c r="I109" s="144">
        <f>'LAUS File'!K639</f>
        <v>0</v>
      </c>
      <c r="J109" s="144">
        <f>'LAUS File'!K640</f>
        <v>0</v>
      </c>
      <c r="K109" s="141">
        <f>'LAUS File'!K641</f>
        <v>0</v>
      </c>
    </row>
    <row r="110" spans="1:11" ht="11.4" customHeight="1">
      <c r="G110" s="142" t="s">
        <v>791</v>
      </c>
      <c r="H110" s="144">
        <f>'LAUS File'!K686</f>
        <v>0</v>
      </c>
      <c r="I110" s="144">
        <f>'LAUS File'!K687</f>
        <v>0</v>
      </c>
      <c r="J110" s="144">
        <f>'LAUS File'!K688</f>
        <v>0</v>
      </c>
      <c r="K110" s="141">
        <f>'LAUS File'!K689</f>
        <v>0</v>
      </c>
    </row>
    <row r="111" spans="1:11" ht="11.4" customHeight="1">
      <c r="A111" s="83" t="s">
        <v>803</v>
      </c>
      <c r="B111" s="95"/>
      <c r="C111" s="95"/>
      <c r="D111" s="95"/>
      <c r="E111" s="94"/>
    </row>
    <row r="112" spans="1:11" ht="11.4" customHeight="1">
      <c r="A112" s="83"/>
      <c r="B112" s="95">
        <f>'LAUS File'!K798</f>
        <v>0</v>
      </c>
      <c r="C112" s="95">
        <f>'LAUS File'!K799</f>
        <v>0</v>
      </c>
      <c r="D112" s="95">
        <f>'LAUS File'!K800</f>
        <v>0</v>
      </c>
      <c r="E112" s="94">
        <f>'LAUS File'!K801</f>
        <v>0</v>
      </c>
    </row>
    <row r="113" spans="1:12" ht="11.4" customHeight="1">
      <c r="A113" s="142" t="s">
        <v>661</v>
      </c>
      <c r="B113" s="140">
        <f>'LAUS File'!K50</f>
        <v>0</v>
      </c>
      <c r="C113" s="140">
        <f>'LAUS File'!K51</f>
        <v>0</v>
      </c>
      <c r="D113" s="140">
        <f>'LAUS File'!K52</f>
        <v>0</v>
      </c>
      <c r="E113" s="129">
        <f>'LAUS File'!K53</f>
        <v>0</v>
      </c>
      <c r="G113" s="80" t="s">
        <v>802</v>
      </c>
      <c r="H113" s="81"/>
      <c r="I113" s="81"/>
      <c r="J113" s="81"/>
      <c r="K113" s="82"/>
    </row>
    <row r="114" spans="1:12" ht="11.4" customHeight="1">
      <c r="A114" s="142" t="s">
        <v>673</v>
      </c>
      <c r="B114" s="140">
        <f>'LAUS File'!K114</f>
        <v>0</v>
      </c>
      <c r="C114" s="140">
        <f>'LAUS File'!K115</f>
        <v>0</v>
      </c>
      <c r="D114" s="140">
        <f>'LAUS File'!K116</f>
        <v>0</v>
      </c>
      <c r="E114" s="141">
        <f>'LAUS File'!K117</f>
        <v>0</v>
      </c>
      <c r="G114" s="81"/>
      <c r="H114" s="95">
        <f>'LAUS File'!K822</f>
        <v>0</v>
      </c>
      <c r="I114" s="95">
        <f>'LAUS File'!K823</f>
        <v>0</v>
      </c>
      <c r="J114" s="95">
        <f>'LAUS File'!K824</f>
        <v>0</v>
      </c>
      <c r="K114" s="94">
        <f>'LAUS File'!K825</f>
        <v>0</v>
      </c>
    </row>
    <row r="115" spans="1:12" ht="11.4" customHeight="1">
      <c r="A115" s="142" t="s">
        <v>676</v>
      </c>
      <c r="B115" s="140">
        <f>'LAUS File'!K126</f>
        <v>0</v>
      </c>
      <c r="C115" s="140">
        <f>'LAUS File'!K127</f>
        <v>0</v>
      </c>
      <c r="D115" s="140">
        <f>'LAUS File'!K128</f>
        <v>0</v>
      </c>
      <c r="E115" s="141">
        <f>'LAUS File'!K129</f>
        <v>0</v>
      </c>
      <c r="G115" s="139" t="s">
        <v>660</v>
      </c>
      <c r="H115" s="144">
        <f>'LAUS File'!K46</f>
        <v>0</v>
      </c>
      <c r="I115" s="144">
        <f>'LAUS File'!K47</f>
        <v>0</v>
      </c>
      <c r="J115" s="144">
        <f>'LAUS File'!K48</f>
        <v>0</v>
      </c>
      <c r="K115" s="141">
        <f>'LAUS File'!K49</f>
        <v>0</v>
      </c>
    </row>
    <row r="116" spans="1:12" ht="11.4" customHeight="1">
      <c r="A116" s="142" t="s">
        <v>678</v>
      </c>
      <c r="B116" s="140">
        <f>'LAUS File'!K134</f>
        <v>0</v>
      </c>
      <c r="C116" s="140">
        <f>'LAUS File'!K135</f>
        <v>0</v>
      </c>
      <c r="D116" s="140">
        <f>'LAUS File'!K136</f>
        <v>0</v>
      </c>
      <c r="E116" s="141">
        <f>'LAUS File'!K137</f>
        <v>0</v>
      </c>
      <c r="G116" s="139" t="s">
        <v>664</v>
      </c>
      <c r="H116" s="144">
        <f>'LAUS File'!K62</f>
        <v>0</v>
      </c>
      <c r="I116" s="144">
        <f>'LAUS File'!K63</f>
        <v>0</v>
      </c>
      <c r="J116" s="144">
        <f>'LAUS File'!K64</f>
        <v>0</v>
      </c>
      <c r="K116" s="141">
        <f>'LAUS File'!K65</f>
        <v>0</v>
      </c>
    </row>
    <row r="117" spans="1:12" ht="11.4" customHeight="1">
      <c r="A117" s="142" t="s">
        <v>690</v>
      </c>
      <c r="B117" s="140">
        <f>'LAUS File'!K194</f>
        <v>0</v>
      </c>
      <c r="C117" s="140">
        <f>'LAUS File'!K195</f>
        <v>0</v>
      </c>
      <c r="D117" s="140">
        <f>'LAUS File'!K196</f>
        <v>0</v>
      </c>
      <c r="E117" s="141">
        <f>'LAUS File'!K197</f>
        <v>0</v>
      </c>
      <c r="G117" s="139" t="s">
        <v>667</v>
      </c>
      <c r="H117" s="144">
        <f>'LAUS File'!K78</f>
        <v>0</v>
      </c>
      <c r="I117" s="144">
        <f>'LAUS File'!K79</f>
        <v>0</v>
      </c>
      <c r="J117" s="144">
        <f>'LAUS File'!K80</f>
        <v>0</v>
      </c>
      <c r="K117" s="141">
        <f>'LAUS File'!K81</f>
        <v>0</v>
      </c>
    </row>
    <row r="118" spans="1:12" ht="11.4" customHeight="1">
      <c r="A118" s="142" t="s">
        <v>710</v>
      </c>
      <c r="B118" s="140">
        <f>'LAUS File'!K290</f>
        <v>0</v>
      </c>
      <c r="C118" s="140">
        <f>'LAUS File'!K291</f>
        <v>0</v>
      </c>
      <c r="D118" s="140">
        <f>'LAUS File'!K292</f>
        <v>0</v>
      </c>
      <c r="E118" s="141">
        <f>'LAUS File'!K293</f>
        <v>0</v>
      </c>
      <c r="G118" s="139" t="s">
        <v>672</v>
      </c>
      <c r="H118" s="144">
        <f>'LAUS File'!K106</f>
        <v>0</v>
      </c>
      <c r="I118" s="144">
        <f>'LAUS File'!K107</f>
        <v>0</v>
      </c>
      <c r="J118" s="144">
        <f>'LAUS File'!K108</f>
        <v>0</v>
      </c>
      <c r="K118" s="141">
        <f>'LAUS File'!K109</f>
        <v>0</v>
      </c>
    </row>
    <row r="119" spans="1:12" ht="11.4" customHeight="1">
      <c r="A119" s="142" t="s">
        <v>715</v>
      </c>
      <c r="B119" s="140">
        <f>'LAUS File'!K314</f>
        <v>0</v>
      </c>
      <c r="C119" s="140">
        <f>'LAUS File'!K315</f>
        <v>0</v>
      </c>
      <c r="D119" s="140">
        <f>'LAUS File'!K316</f>
        <v>0</v>
      </c>
      <c r="E119" s="141">
        <f>'LAUS File'!K317</f>
        <v>0</v>
      </c>
      <c r="G119" s="142" t="s">
        <v>679</v>
      </c>
      <c r="H119" s="144">
        <f>'LAUS File'!K138</f>
        <v>0</v>
      </c>
      <c r="I119" s="144">
        <f>'LAUS File'!K139</f>
        <v>0</v>
      </c>
      <c r="J119" s="144">
        <f>'LAUS File'!K140</f>
        <v>0</v>
      </c>
      <c r="K119" s="141">
        <f>'LAUS File'!K141</f>
        <v>0</v>
      </c>
    </row>
    <row r="120" spans="1:12" ht="11.4" customHeight="1">
      <c r="A120" s="142" t="s">
        <v>748</v>
      </c>
      <c r="B120" s="140">
        <f>'LAUS File'!K474</f>
        <v>0</v>
      </c>
      <c r="C120" s="140">
        <f>'LAUS File'!K475</f>
        <v>0</v>
      </c>
      <c r="D120" s="140">
        <f>'LAUS File'!K476</f>
        <v>0</v>
      </c>
      <c r="E120" s="141">
        <f>'LAUS File'!K477</f>
        <v>0</v>
      </c>
      <c r="G120" s="139" t="s">
        <v>688</v>
      </c>
      <c r="H120" s="144">
        <f>'LAUS File'!K186</f>
        <v>0</v>
      </c>
      <c r="I120" s="144">
        <f>'LAUS File'!K187</f>
        <v>0</v>
      </c>
      <c r="J120" s="144">
        <f>'LAUS File'!K188</f>
        <v>0</v>
      </c>
      <c r="K120" s="141">
        <f>'LAUS File'!K189</f>
        <v>0</v>
      </c>
    </row>
    <row r="121" spans="1:12" ht="11.4" customHeight="1">
      <c r="A121" s="142" t="s">
        <v>751</v>
      </c>
      <c r="B121" s="140">
        <f>'LAUS File'!K486</f>
        <v>0</v>
      </c>
      <c r="C121" s="140">
        <f>'LAUS File'!K487</f>
        <v>0</v>
      </c>
      <c r="D121" s="140">
        <f>'LAUS File'!K488</f>
        <v>0</v>
      </c>
      <c r="E121" s="141">
        <f>'LAUS File'!K489</f>
        <v>0</v>
      </c>
      <c r="G121" s="139" t="s">
        <v>727</v>
      </c>
      <c r="H121" s="144">
        <f>'LAUS File'!K362</f>
        <v>0</v>
      </c>
      <c r="I121" s="144">
        <f>'LAUS File'!K363</f>
        <v>0</v>
      </c>
      <c r="J121" s="144">
        <f>'LAUS File'!K364</f>
        <v>0</v>
      </c>
      <c r="K121" s="141">
        <f>'LAUS File'!K365</f>
        <v>0</v>
      </c>
    </row>
    <row r="122" spans="1:12" ht="11.4" customHeight="1">
      <c r="A122" s="142" t="s">
        <v>755</v>
      </c>
      <c r="B122" s="140">
        <f>'LAUS File'!K502</f>
        <v>0</v>
      </c>
      <c r="C122" s="140">
        <f>'LAUS File'!K503</f>
        <v>0</v>
      </c>
      <c r="D122" s="140">
        <f>'LAUS File'!K504</f>
        <v>0</v>
      </c>
      <c r="E122" s="141">
        <f>'LAUS File'!K505</f>
        <v>0</v>
      </c>
      <c r="G122" s="139" t="s">
        <v>733</v>
      </c>
      <c r="H122" s="144">
        <f>'LAUS File'!K390</f>
        <v>0</v>
      </c>
      <c r="I122" s="144">
        <f>'LAUS File'!K391</f>
        <v>0</v>
      </c>
      <c r="J122" s="144">
        <f>'LAUS File'!K392</f>
        <v>0</v>
      </c>
      <c r="K122" s="141">
        <f>'LAUS File'!K393</f>
        <v>0</v>
      </c>
      <c r="L122" s="92"/>
    </row>
    <row r="123" spans="1:12" ht="11.4" customHeight="1">
      <c r="A123" s="139" t="s">
        <v>761</v>
      </c>
      <c r="B123" s="140">
        <f>'LAUS File'!K530</f>
        <v>0</v>
      </c>
      <c r="C123" s="140">
        <f>'LAUS File'!K531</f>
        <v>0</v>
      </c>
      <c r="D123" s="140">
        <f>'LAUS File'!K532</f>
        <v>0</v>
      </c>
      <c r="E123" s="141">
        <f>'LAUS File'!K533</f>
        <v>0</v>
      </c>
      <c r="G123" s="139" t="s">
        <v>747</v>
      </c>
      <c r="H123" s="144">
        <f>'LAUS File'!K470</f>
        <v>0</v>
      </c>
      <c r="I123" s="144">
        <f>'LAUS File'!K471</f>
        <v>0</v>
      </c>
      <c r="J123" s="144">
        <f>'LAUS File'!K472</f>
        <v>0</v>
      </c>
      <c r="K123" s="141">
        <f>'LAUS File'!K473</f>
        <v>0</v>
      </c>
      <c r="L123" s="92"/>
    </row>
    <row r="124" spans="1:12" ht="11.4" customHeight="1">
      <c r="A124" s="142" t="s">
        <v>772</v>
      </c>
      <c r="B124" s="140">
        <f>'LAUS File'!K582</f>
        <v>0</v>
      </c>
      <c r="C124" s="140">
        <f>'LAUS File'!K583</f>
        <v>0</v>
      </c>
      <c r="D124" s="140">
        <f>'LAUS File'!K584</f>
        <v>0</v>
      </c>
      <c r="E124" s="141">
        <f>'LAUS File'!K585</f>
        <v>0</v>
      </c>
      <c r="G124" s="139" t="s">
        <v>750</v>
      </c>
      <c r="H124" s="144">
        <f>'LAUS File'!K482</f>
        <v>0</v>
      </c>
      <c r="I124" s="144">
        <f>'LAUS File'!K483</f>
        <v>0</v>
      </c>
      <c r="J124" s="144">
        <f>'LAUS File'!K484</f>
        <v>0</v>
      </c>
      <c r="K124" s="141">
        <f>'LAUS File'!K485</f>
        <v>0</v>
      </c>
      <c r="L124" s="92"/>
    </row>
    <row r="125" spans="1:12" ht="11.4" customHeight="1">
      <c r="A125" s="142" t="s">
        <v>776</v>
      </c>
      <c r="B125" s="140">
        <f>'LAUS File'!K602</f>
        <v>0</v>
      </c>
      <c r="C125" s="140">
        <f>'LAUS File'!K603</f>
        <v>0</v>
      </c>
      <c r="D125" s="140">
        <f>'LAUS File'!K604</f>
        <v>0</v>
      </c>
      <c r="E125" s="141">
        <f>'LAUS File'!K605</f>
        <v>0</v>
      </c>
      <c r="G125" s="139" t="s">
        <v>754</v>
      </c>
      <c r="H125" s="144">
        <f>'LAUS File'!K498</f>
        <v>0</v>
      </c>
      <c r="I125" s="144">
        <f>'LAUS File'!K499</f>
        <v>0</v>
      </c>
      <c r="J125" s="144">
        <f>'LAUS File'!K500</f>
        <v>0</v>
      </c>
      <c r="K125" s="141">
        <f>'LAUS File'!K501</f>
        <v>0</v>
      </c>
      <c r="L125" s="92"/>
    </row>
    <row r="126" spans="1:12" ht="11.4" customHeight="1">
      <c r="A126" s="142" t="s">
        <v>778</v>
      </c>
      <c r="B126" s="140">
        <f>'LAUS File'!K618</f>
        <v>0</v>
      </c>
      <c r="C126" s="140">
        <f>'LAUS File'!K619</f>
        <v>0</v>
      </c>
      <c r="D126" s="140">
        <f>'LAUS File'!K620</f>
        <v>0</v>
      </c>
      <c r="E126" s="141">
        <f>'LAUS File'!K621</f>
        <v>0</v>
      </c>
      <c r="G126" s="139" t="s">
        <v>762</v>
      </c>
      <c r="H126" s="144">
        <f>'LAUS File'!K534</f>
        <v>0</v>
      </c>
      <c r="I126" s="144">
        <f>'LAUS File'!K535</f>
        <v>0</v>
      </c>
      <c r="J126" s="144">
        <f>'LAUS File'!K536</f>
        <v>0</v>
      </c>
      <c r="K126" s="141">
        <f>'LAUS File'!K537</f>
        <v>0</v>
      </c>
      <c r="L126" s="92"/>
    </row>
    <row r="127" spans="1:12" ht="11.4" customHeight="1">
      <c r="A127" s="142" t="s">
        <v>780</v>
      </c>
      <c r="B127" s="140">
        <f>'LAUS File'!K626</f>
        <v>0</v>
      </c>
      <c r="C127" s="140">
        <f>'LAUS File'!K627</f>
        <v>0</v>
      </c>
      <c r="D127" s="140">
        <f>'LAUS File'!K628</f>
        <v>0</v>
      </c>
      <c r="E127" s="141">
        <f>'LAUS File'!K629</f>
        <v>0</v>
      </c>
      <c r="G127" s="139" t="s">
        <v>764</v>
      </c>
      <c r="H127" s="144">
        <f>'LAUS File'!K542</f>
        <v>0</v>
      </c>
      <c r="I127" s="144">
        <f>'LAUS File'!K543</f>
        <v>0</v>
      </c>
      <c r="J127" s="144">
        <f>'LAUS File'!K544</f>
        <v>0</v>
      </c>
      <c r="K127" s="141">
        <f>'LAUS File'!K545</f>
        <v>0</v>
      </c>
      <c r="L127" s="92"/>
    </row>
    <row r="128" spans="1:12" ht="11.4" customHeight="1">
      <c r="A128" s="139" t="s">
        <v>798</v>
      </c>
      <c r="B128" s="140">
        <f>'LAUS File'!K714</f>
        <v>0</v>
      </c>
      <c r="C128" s="140">
        <f>'LAUS File'!K715</f>
        <v>0</v>
      </c>
      <c r="D128" s="140">
        <f>'LAUS File'!K716</f>
        <v>0</v>
      </c>
      <c r="E128" s="141">
        <f>'LAUS File'!K717</f>
        <v>0</v>
      </c>
      <c r="G128" s="139" t="s">
        <v>767</v>
      </c>
      <c r="H128" s="144">
        <f>'LAUS File'!K558</f>
        <v>0</v>
      </c>
      <c r="I128" s="144">
        <f>'LAUS File'!K559</f>
        <v>0</v>
      </c>
      <c r="J128" s="144">
        <f>'LAUS File'!K560</f>
        <v>0</v>
      </c>
      <c r="K128" s="141">
        <f>'LAUS File'!K561</f>
        <v>0</v>
      </c>
      <c r="L128" s="92"/>
    </row>
    <row r="129" spans="1:12" ht="11.4" customHeight="1">
      <c r="G129" s="139" t="s">
        <v>775</v>
      </c>
      <c r="H129" s="144">
        <f>'LAUS File'!K598</f>
        <v>0</v>
      </c>
      <c r="I129" s="144">
        <f>'LAUS File'!K599</f>
        <v>0</v>
      </c>
      <c r="J129" s="144">
        <f>'LAUS File'!K600</f>
        <v>0</v>
      </c>
      <c r="K129" s="141">
        <f>'LAUS File'!K601</f>
        <v>0</v>
      </c>
      <c r="L129" s="92"/>
    </row>
    <row r="130" spans="1:12" ht="11.4" customHeight="1">
      <c r="G130" s="139" t="s">
        <v>160</v>
      </c>
      <c r="H130" s="144">
        <f>'LAUS File'!K642</f>
        <v>0</v>
      </c>
      <c r="I130" s="144">
        <f>'LAUS File'!K643</f>
        <v>0</v>
      </c>
      <c r="J130" s="144">
        <f>'LAUS File'!K644</f>
        <v>0</v>
      </c>
      <c r="K130" s="141">
        <f>'LAUS File'!K645</f>
        <v>0</v>
      </c>
      <c r="L130" s="92"/>
    </row>
    <row r="131" spans="1:12" ht="11.4" customHeight="1">
      <c r="G131" s="139" t="s">
        <v>785</v>
      </c>
      <c r="H131" s="144">
        <f>'LAUS File'!K650</f>
        <v>0</v>
      </c>
      <c r="I131" s="144">
        <f>'LAUS File'!K651</f>
        <v>0</v>
      </c>
      <c r="J131" s="144">
        <f>'LAUS File'!K652</f>
        <v>0</v>
      </c>
      <c r="K131" s="141">
        <f>'LAUS File'!K653</f>
        <v>0</v>
      </c>
      <c r="L131" s="92"/>
    </row>
    <row r="132" spans="1:12" ht="11.4" customHeight="1">
      <c r="A132" s="103" t="s">
        <v>581</v>
      </c>
      <c r="B132" s="104"/>
      <c r="C132" s="104"/>
      <c r="D132" s="104"/>
      <c r="E132" s="105"/>
      <c r="G132" s="139" t="s">
        <v>795</v>
      </c>
      <c r="H132" s="144">
        <f>'LAUS File'!K702</f>
        <v>0</v>
      </c>
      <c r="I132" s="144">
        <f>'LAUS File'!K703</f>
        <v>0</v>
      </c>
      <c r="J132" s="144">
        <f>'LAUS File'!K704</f>
        <v>0</v>
      </c>
      <c r="K132" s="141">
        <f>'LAUS File'!K705</f>
        <v>0</v>
      </c>
      <c r="L132" s="92"/>
    </row>
    <row r="133" spans="1:12" ht="11.4" customHeight="1">
      <c r="A133" s="106" t="s">
        <v>214</v>
      </c>
      <c r="B133" s="107">
        <f>'LAUS File'!K911</f>
        <v>0</v>
      </c>
      <c r="C133" s="107">
        <f>'LAUS File'!K912</f>
        <v>0</v>
      </c>
      <c r="D133" s="107">
        <f>'LAUS File'!K913</f>
        <v>0</v>
      </c>
      <c r="E133" s="108">
        <f>'LAUS File'!K914</f>
        <v>0</v>
      </c>
      <c r="G133" s="139" t="s">
        <v>797</v>
      </c>
      <c r="H133" s="144">
        <f>'LAUS File'!K710</f>
        <v>0</v>
      </c>
      <c r="I133" s="144">
        <f>'LAUS File'!K711</f>
        <v>0</v>
      </c>
      <c r="J133" s="144">
        <f>'LAUS File'!K712</f>
        <v>0</v>
      </c>
      <c r="K133" s="141">
        <f>'LAUS File'!K713</f>
        <v>0</v>
      </c>
      <c r="L133" s="92"/>
    </row>
    <row r="134" spans="1:12" ht="11.4" customHeight="1">
      <c r="A134" s="106" t="s">
        <v>166</v>
      </c>
      <c r="B134" s="107">
        <f>'LAUS File'!K874</f>
        <v>0</v>
      </c>
      <c r="C134" s="107">
        <f>'LAUS File'!K875</f>
        <v>0</v>
      </c>
      <c r="D134" s="107">
        <f>'LAUS File'!K876</f>
        <v>0</v>
      </c>
      <c r="E134" s="109">
        <f>'LAUS File'!K877</f>
        <v>0</v>
      </c>
    </row>
    <row r="135" spans="1:12" ht="11.25" customHeight="1">
      <c r="A135" s="106"/>
      <c r="B135" s="58"/>
      <c r="C135" s="58"/>
      <c r="D135" s="58"/>
      <c r="E135" s="110"/>
    </row>
    <row r="136" spans="1:12" ht="11.25" customHeight="1">
      <c r="A136" s="111" t="s">
        <v>582</v>
      </c>
      <c r="B136" s="112"/>
      <c r="C136" s="112"/>
      <c r="D136" s="112"/>
      <c r="E136" s="113"/>
    </row>
    <row r="137" spans="1:12" ht="11.25" customHeight="1">
      <c r="A137" s="106" t="s">
        <v>214</v>
      </c>
      <c r="B137" s="107">
        <f>'LAUS File'!K906</f>
        <v>0</v>
      </c>
      <c r="C137" s="107">
        <f>'LAUS File'!K907</f>
        <v>0</v>
      </c>
      <c r="D137" s="107">
        <f>'LAUS File'!K908</f>
        <v>0</v>
      </c>
      <c r="E137" s="109">
        <f>'LAUS File'!K909</f>
        <v>0</v>
      </c>
    </row>
    <row r="138" spans="1:12" ht="11.25" customHeight="1">
      <c r="A138" s="114" t="s">
        <v>166</v>
      </c>
      <c r="B138" s="115">
        <f>'LAUS File'!K879</f>
        <v>0</v>
      </c>
      <c r="C138" s="115">
        <f>'LAUS File'!K880</f>
        <v>0</v>
      </c>
      <c r="D138" s="115">
        <f>'LAUS File'!K881</f>
        <v>0</v>
      </c>
      <c r="E138" s="116">
        <f>'LAUS File'!K882</f>
        <v>0</v>
      </c>
    </row>
    <row r="139" spans="1:12" ht="11.25" customHeight="1">
      <c r="A139" s="90"/>
      <c r="B139" s="98"/>
      <c r="C139" s="98"/>
      <c r="D139" s="98"/>
      <c r="E139" s="91"/>
    </row>
    <row r="140" spans="1:12" ht="11.25" customHeight="1">
      <c r="A140" s="90"/>
      <c r="B140" s="98"/>
      <c r="C140" s="98"/>
      <c r="D140" s="98"/>
      <c r="E140" s="91"/>
    </row>
    <row r="141" spans="1:12" ht="11.25" customHeight="1">
      <c r="A141" s="62" t="s">
        <v>804</v>
      </c>
      <c r="C141" s="98"/>
      <c r="D141" s="98"/>
      <c r="E141" s="91"/>
    </row>
    <row r="142" spans="1:12" ht="11.25" customHeight="1">
      <c r="A142" s="62" t="s">
        <v>805</v>
      </c>
      <c r="C142" s="98"/>
      <c r="D142" s="98"/>
      <c r="E142" s="91"/>
    </row>
    <row r="143" spans="1:12" ht="11.25" customHeight="1">
      <c r="A143" s="62" t="s">
        <v>806</v>
      </c>
      <c r="C143" s="98"/>
      <c r="D143" s="98"/>
      <c r="E143" s="91"/>
    </row>
    <row r="144" spans="1:12" ht="11.25" customHeight="1">
      <c r="A144" s="90"/>
      <c r="B144" s="98"/>
      <c r="C144" s="98"/>
      <c r="D144" s="98"/>
      <c r="E144" s="91"/>
    </row>
  </sheetData>
  <mergeCells count="10">
    <mergeCell ref="A80:K80"/>
    <mergeCell ref="A81:K81"/>
    <mergeCell ref="A82:K82"/>
    <mergeCell ref="A84:K84"/>
    <mergeCell ref="A4:K4"/>
    <mergeCell ref="A5:K5"/>
    <mergeCell ref="A6:K6"/>
    <mergeCell ref="A7:K7"/>
    <mergeCell ref="A9:K9"/>
    <mergeCell ref="A79:K7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8B077-4E44-4BB4-95E1-C1B81A842AAD}">
  <dimension ref="A1:N144"/>
  <sheetViews>
    <sheetView showGridLines="0" workbookViewId="0">
      <selection activeCell="A8" sqref="A8"/>
    </sheetView>
  </sheetViews>
  <sheetFormatPr defaultColWidth="9.08984375" defaultRowHeight="12.5"/>
  <cols>
    <col min="1" max="1" width="14.6328125" style="62" customWidth="1"/>
    <col min="2" max="2" width="11.36328125" style="62" customWidth="1"/>
    <col min="3" max="3" width="10.6328125" style="62" customWidth="1"/>
    <col min="4" max="4" width="10.453125" style="62" customWidth="1"/>
    <col min="5" max="5" width="6.36328125" style="72" customWidth="1"/>
    <col min="6" max="6" width="5.36328125" style="62" customWidth="1"/>
    <col min="7" max="7" width="13.453125" style="62" customWidth="1"/>
    <col min="8" max="8" width="11.08984375" style="62" customWidth="1"/>
    <col min="9" max="9" width="10.6328125" style="62" customWidth="1"/>
    <col min="10" max="10" width="10.08984375" style="62" customWidth="1"/>
    <col min="11" max="11" width="6.90625" style="62" customWidth="1"/>
    <col min="12" max="16384" width="9.08984375" style="62"/>
  </cols>
  <sheetData>
    <row r="1" spans="1:12" ht="11.15" customHeight="1">
      <c r="A1" s="58" t="s">
        <v>568</v>
      </c>
      <c r="B1" s="58"/>
      <c r="C1" s="58"/>
      <c r="D1" s="58"/>
      <c r="E1" s="59"/>
      <c r="F1" s="60" t="s">
        <v>569</v>
      </c>
      <c r="G1" s="58"/>
      <c r="H1" s="58"/>
      <c r="I1" s="58"/>
      <c r="J1" s="58"/>
      <c r="K1" s="61" t="s">
        <v>570</v>
      </c>
      <c r="L1" s="61"/>
    </row>
    <row r="2" spans="1:12" ht="11.15" customHeight="1">
      <c r="A2" s="58" t="s">
        <v>5</v>
      </c>
      <c r="B2" s="58"/>
      <c r="C2" s="58"/>
      <c r="D2" s="58"/>
      <c r="E2" s="59"/>
      <c r="F2" s="58"/>
      <c r="G2" s="58"/>
      <c r="H2" s="58" t="s">
        <v>148</v>
      </c>
      <c r="I2" s="60"/>
      <c r="J2" s="61" t="s">
        <v>571</v>
      </c>
      <c r="K2" s="58"/>
      <c r="L2" s="58"/>
    </row>
    <row r="3" spans="1:12" ht="11.15" customHeight="1">
      <c r="A3" s="63" t="s">
        <v>572</v>
      </c>
      <c r="B3" s="58"/>
      <c r="C3" s="58"/>
      <c r="D3" s="58"/>
      <c r="E3" s="59"/>
      <c r="F3" s="58"/>
      <c r="G3" s="58"/>
      <c r="H3" s="58"/>
      <c r="I3" s="58"/>
      <c r="J3" s="58"/>
      <c r="K3" s="64" t="s">
        <v>573</v>
      </c>
      <c r="L3" s="64"/>
    </row>
    <row r="4" spans="1:12" ht="28.5" customHeight="1">
      <c r="A4" s="158" t="s">
        <v>214</v>
      </c>
      <c r="B4" s="158"/>
      <c r="C4" s="158"/>
      <c r="D4" s="158"/>
      <c r="E4" s="158"/>
      <c r="F4" s="158"/>
      <c r="G4" s="158"/>
      <c r="H4" s="158"/>
      <c r="I4" s="158"/>
      <c r="J4" s="158"/>
      <c r="K4" s="158"/>
      <c r="L4" s="65"/>
    </row>
    <row r="5" spans="1:12" s="67" customFormat="1" ht="12.9" customHeight="1">
      <c r="A5" s="159" t="s">
        <v>574</v>
      </c>
      <c r="B5" s="159"/>
      <c r="C5" s="159"/>
      <c r="D5" s="159"/>
      <c r="E5" s="159"/>
      <c r="F5" s="159"/>
      <c r="G5" s="159"/>
      <c r="H5" s="159"/>
      <c r="I5" s="159"/>
      <c r="J5" s="159"/>
      <c r="K5" s="159"/>
      <c r="L5" s="66"/>
    </row>
    <row r="6" spans="1:12" ht="12.9" customHeight="1">
      <c r="A6" s="160" t="s">
        <v>575</v>
      </c>
      <c r="B6" s="160"/>
      <c r="C6" s="160"/>
      <c r="D6" s="160"/>
      <c r="E6" s="160"/>
      <c r="F6" s="160"/>
      <c r="G6" s="160"/>
      <c r="H6" s="160"/>
      <c r="I6" s="160"/>
      <c r="J6" s="160"/>
      <c r="K6" s="160"/>
      <c r="L6" s="68"/>
    </row>
    <row r="7" spans="1:12" ht="12" customHeight="1">
      <c r="A7" s="161" t="s">
        <v>850</v>
      </c>
      <c r="B7" s="161"/>
      <c r="C7" s="161"/>
      <c r="D7" s="161"/>
      <c r="E7" s="161"/>
      <c r="F7" s="161"/>
      <c r="G7" s="161"/>
      <c r="H7" s="161"/>
      <c r="I7" s="161"/>
      <c r="J7" s="161"/>
      <c r="K7" s="161"/>
      <c r="L7" s="69"/>
    </row>
    <row r="8" spans="1:12" ht="5.15" customHeight="1">
      <c r="A8" s="70"/>
      <c r="B8" s="71"/>
      <c r="C8" s="71"/>
      <c r="D8" s="71"/>
      <c r="F8" s="71"/>
      <c r="G8" s="71"/>
      <c r="H8" s="71"/>
      <c r="I8" s="71"/>
      <c r="J8" s="71"/>
      <c r="K8" s="71"/>
      <c r="L8" s="71"/>
    </row>
    <row r="9" spans="1:12" ht="11.4" customHeight="1">
      <c r="A9" s="164" t="s">
        <v>576</v>
      </c>
      <c r="B9" s="164"/>
      <c r="C9" s="164"/>
      <c r="D9" s="164"/>
      <c r="E9" s="164"/>
      <c r="F9" s="164"/>
      <c r="G9" s="164"/>
      <c r="H9" s="164"/>
      <c r="I9" s="164"/>
      <c r="J9" s="164"/>
      <c r="K9" s="164"/>
      <c r="L9" s="73"/>
    </row>
    <row r="10" spans="1:12" ht="5.15" customHeight="1">
      <c r="A10" s="70" t="s">
        <v>148</v>
      </c>
      <c r="B10" s="71"/>
      <c r="C10" s="71"/>
      <c r="D10" s="71"/>
      <c r="F10" s="71"/>
      <c r="G10" s="71"/>
      <c r="H10" s="71"/>
      <c r="I10" s="71"/>
      <c r="J10" s="71"/>
      <c r="K10" s="71"/>
      <c r="L10" s="71"/>
    </row>
    <row r="11" spans="1:12" s="79" customFormat="1" ht="11.4" customHeight="1">
      <c r="A11" s="74" t="s">
        <v>577</v>
      </c>
      <c r="B11" s="75" t="s">
        <v>169</v>
      </c>
      <c r="C11" s="75" t="s">
        <v>578</v>
      </c>
      <c r="D11" s="75" t="s">
        <v>168</v>
      </c>
      <c r="E11" s="76" t="s">
        <v>154</v>
      </c>
      <c r="F11" s="77"/>
      <c r="G11" s="78" t="s">
        <v>577</v>
      </c>
      <c r="H11" s="75" t="s">
        <v>169</v>
      </c>
      <c r="I11" s="75" t="s">
        <v>578</v>
      </c>
      <c r="J11" s="75" t="s">
        <v>168</v>
      </c>
      <c r="K11" s="76" t="s">
        <v>154</v>
      </c>
      <c r="L11" s="75"/>
    </row>
    <row r="12" spans="1:12" s="79" customFormat="1" ht="5.15" customHeight="1">
      <c r="A12" s="74"/>
      <c r="B12" s="75"/>
      <c r="C12" s="75"/>
      <c r="D12" s="75"/>
      <c r="E12" s="76"/>
      <c r="F12" s="77"/>
      <c r="G12" s="78"/>
      <c r="H12" s="75"/>
      <c r="I12" s="75"/>
      <c r="J12" s="75"/>
      <c r="K12" s="76"/>
      <c r="L12" s="75"/>
    </row>
    <row r="13" spans="1:12" ht="11.4" customHeight="1">
      <c r="A13" s="80" t="s">
        <v>635</v>
      </c>
      <c r="B13" s="81"/>
      <c r="C13" s="81"/>
      <c r="D13" s="81"/>
      <c r="E13" s="82"/>
      <c r="G13" s="83" t="s">
        <v>800</v>
      </c>
      <c r="H13" s="81"/>
      <c r="I13" s="146"/>
      <c r="J13" s="147"/>
      <c r="K13" s="147"/>
      <c r="L13" s="84"/>
    </row>
    <row r="14" spans="1:12" ht="11.4" customHeight="1">
      <c r="A14" s="81"/>
      <c r="B14" s="85">
        <f>'LAUS File'!L806</f>
        <v>0</v>
      </c>
      <c r="C14" s="85">
        <f>'LAUS File'!L807</f>
        <v>0</v>
      </c>
      <c r="D14" s="85">
        <f>'LAUS File'!L808</f>
        <v>0</v>
      </c>
      <c r="E14" s="86">
        <f>'LAUS File'!L809</f>
        <v>0</v>
      </c>
      <c r="L14" s="89"/>
    </row>
    <row r="15" spans="1:12" ht="11.4" customHeight="1">
      <c r="A15" s="139" t="s">
        <v>636</v>
      </c>
      <c r="B15" s="140">
        <f>'LAUS File'!L74</f>
        <v>0</v>
      </c>
      <c r="C15" s="140">
        <f>'LAUS File'!L75</f>
        <v>0</v>
      </c>
      <c r="D15" s="140">
        <f>'LAUS File'!L76</f>
        <v>0</v>
      </c>
      <c r="E15" s="141">
        <f>'LAUS File'!L77</f>
        <v>0</v>
      </c>
      <c r="G15" s="142" t="s">
        <v>713</v>
      </c>
      <c r="H15" s="140">
        <f>'LAUS File'!L306</f>
        <v>0</v>
      </c>
      <c r="I15" s="140">
        <f>'LAUS File'!L307</f>
        <v>0</v>
      </c>
      <c r="J15" s="140">
        <f>'LAUS File'!L308</f>
        <v>0</v>
      </c>
      <c r="K15" s="143">
        <f>'LAUS File'!L309</f>
        <v>0</v>
      </c>
      <c r="L15" s="92"/>
    </row>
    <row r="16" spans="1:12" ht="11.4" customHeight="1">
      <c r="A16" s="139" t="s">
        <v>637</v>
      </c>
      <c r="B16" s="140">
        <f>'LAUS File'!L98</f>
        <v>0</v>
      </c>
      <c r="C16" s="140">
        <f>'LAUS File'!L99</f>
        <v>0</v>
      </c>
      <c r="D16" s="140">
        <f>'LAUS File'!L100</f>
        <v>0</v>
      </c>
      <c r="E16" s="141">
        <f>'LAUS File'!L101</f>
        <v>0</v>
      </c>
      <c r="G16" s="142" t="s">
        <v>716</v>
      </c>
      <c r="H16" s="140">
        <f>'LAUS File'!L318</f>
        <v>0</v>
      </c>
      <c r="I16" s="140">
        <f>'LAUS File'!L319</f>
        <v>0</v>
      </c>
      <c r="J16" s="140">
        <f>'LAUS File'!L320</f>
        <v>0</v>
      </c>
      <c r="K16" s="141">
        <f>'LAUS File'!L321</f>
        <v>0</v>
      </c>
      <c r="L16" s="92"/>
    </row>
    <row r="17" spans="1:12" ht="11.4" customHeight="1">
      <c r="A17" s="142" t="s">
        <v>638</v>
      </c>
      <c r="B17" s="140">
        <f>'LAUS File'!L102</f>
        <v>0</v>
      </c>
      <c r="C17" s="140">
        <f>'LAUS File'!L103</f>
        <v>0</v>
      </c>
      <c r="D17" s="140">
        <f>'LAUS File'!L104</f>
        <v>0</v>
      </c>
      <c r="E17" s="141">
        <f>'LAUS File'!L105</f>
        <v>0</v>
      </c>
      <c r="G17" s="142" t="s">
        <v>721</v>
      </c>
      <c r="H17" s="140">
        <f>'LAUS File'!L338</f>
        <v>0</v>
      </c>
      <c r="I17" s="140">
        <f>'LAUS File'!L339</f>
        <v>0</v>
      </c>
      <c r="J17" s="140">
        <f>'LAUS File'!L340</f>
        <v>0</v>
      </c>
      <c r="K17" s="141">
        <f>'LAUS File'!L341</f>
        <v>0</v>
      </c>
      <c r="L17" s="92"/>
    </row>
    <row r="18" spans="1:12" ht="11.4" customHeight="1">
      <c r="A18" s="139" t="s">
        <v>639</v>
      </c>
      <c r="B18" s="140">
        <f>'LAUS File'!L110</f>
        <v>0</v>
      </c>
      <c r="C18" s="140">
        <f>'LAUS File'!L111</f>
        <v>0</v>
      </c>
      <c r="D18" s="140">
        <f>'LAUS File'!L112</f>
        <v>0</v>
      </c>
      <c r="E18" s="141">
        <f>'LAUS File'!L113</f>
        <v>0</v>
      </c>
      <c r="G18" s="142" t="s">
        <v>723</v>
      </c>
      <c r="H18" s="140">
        <f>'LAUS File'!L346</f>
        <v>0</v>
      </c>
      <c r="I18" s="140">
        <f>'LAUS File'!L347</f>
        <v>0</v>
      </c>
      <c r="J18" s="140">
        <f>'LAUS File'!L348</f>
        <v>0</v>
      </c>
      <c r="K18" s="141">
        <f>'LAUS File'!L349</f>
        <v>0</v>
      </c>
      <c r="L18" s="92"/>
    </row>
    <row r="19" spans="1:12" ht="11.4" customHeight="1">
      <c r="A19" s="139" t="s">
        <v>157</v>
      </c>
      <c r="B19" s="140">
        <f>'LAUS File'!L174</f>
        <v>0</v>
      </c>
      <c r="C19" s="140">
        <f>'LAUS File'!L175</f>
        <v>0</v>
      </c>
      <c r="D19" s="140">
        <f>'LAUS File'!L176</f>
        <v>0</v>
      </c>
      <c r="E19" s="141">
        <f>'LAUS File'!L177</f>
        <v>0</v>
      </c>
      <c r="G19" s="142" t="s">
        <v>724</v>
      </c>
      <c r="H19" s="140">
        <f>'LAUS File'!L350</f>
        <v>0</v>
      </c>
      <c r="I19" s="140">
        <f>'LAUS File'!L351</f>
        <v>0</v>
      </c>
      <c r="J19" s="140">
        <f>'LAUS File'!L352</f>
        <v>0</v>
      </c>
      <c r="K19" s="141">
        <f>'LAUS File'!L353</f>
        <v>0</v>
      </c>
      <c r="L19" s="92"/>
    </row>
    <row r="20" spans="1:12" ht="11.4" customHeight="1">
      <c r="A20" s="139" t="s">
        <v>640</v>
      </c>
      <c r="B20" s="140">
        <f>'LAUS File'!L178</f>
        <v>0</v>
      </c>
      <c r="C20" s="140">
        <f>'LAUS File'!L179</f>
        <v>0</v>
      </c>
      <c r="D20" s="140">
        <f>'LAUS File'!L180</f>
        <v>0</v>
      </c>
      <c r="E20" s="141">
        <f>'LAUS File'!L181</f>
        <v>0</v>
      </c>
      <c r="G20" s="142" t="s">
        <v>725</v>
      </c>
      <c r="H20" s="140">
        <f>'LAUS File'!L354</f>
        <v>0</v>
      </c>
      <c r="I20" s="140">
        <f>'LAUS File'!L355</f>
        <v>0</v>
      </c>
      <c r="J20" s="140">
        <f>'LAUS File'!L356</f>
        <v>0</v>
      </c>
      <c r="K20" s="141">
        <f>'LAUS File'!L357</f>
        <v>0</v>
      </c>
      <c r="L20" s="92"/>
    </row>
    <row r="21" spans="1:12" ht="11.4" customHeight="1">
      <c r="A21" s="142" t="s">
        <v>641</v>
      </c>
      <c r="B21" s="140">
        <f>'LAUS File'!L222</f>
        <v>0</v>
      </c>
      <c r="C21" s="140">
        <f>'LAUS File'!L223</f>
        <v>0</v>
      </c>
      <c r="D21" s="140">
        <f>'LAUS File'!L224</f>
        <v>0</v>
      </c>
      <c r="E21" s="141">
        <f>'LAUS File'!L225</f>
        <v>0</v>
      </c>
      <c r="G21" s="142" t="s">
        <v>728</v>
      </c>
      <c r="H21" s="140">
        <f>'LAUS File'!L366</f>
        <v>0</v>
      </c>
      <c r="I21" s="140">
        <f>'LAUS File'!L367</f>
        <v>0</v>
      </c>
      <c r="J21" s="140">
        <f>'LAUS File'!L368</f>
        <v>0</v>
      </c>
      <c r="K21" s="141">
        <f>'LAUS File'!L369</f>
        <v>0</v>
      </c>
      <c r="L21" s="92"/>
    </row>
    <row r="22" spans="1:12" ht="11.4" customHeight="1">
      <c r="A22" s="139" t="s">
        <v>642</v>
      </c>
      <c r="B22" s="140">
        <f>'LAUS File'!L242</f>
        <v>0</v>
      </c>
      <c r="C22" s="140">
        <f>'LAUS File'!L243</f>
        <v>0</v>
      </c>
      <c r="D22" s="140">
        <f>'LAUS File'!L244</f>
        <v>0</v>
      </c>
      <c r="E22" s="141">
        <f>'LAUS File'!L245</f>
        <v>0</v>
      </c>
      <c r="G22" s="142" t="s">
        <v>729</v>
      </c>
      <c r="H22" s="140">
        <f>'LAUS File'!L370</f>
        <v>0</v>
      </c>
      <c r="I22" s="140">
        <f>'LAUS File'!L371</f>
        <v>0</v>
      </c>
      <c r="J22" s="140">
        <f>'LAUS File'!L372</f>
        <v>0</v>
      </c>
      <c r="K22" s="141">
        <f>'LAUS File'!L373</f>
        <v>0</v>
      </c>
      <c r="L22" s="92"/>
    </row>
    <row r="23" spans="1:12" ht="11.4" customHeight="1">
      <c r="A23" s="139" t="s">
        <v>643</v>
      </c>
      <c r="B23" s="140">
        <f>'LAUS File'!L266</f>
        <v>0</v>
      </c>
      <c r="C23" s="140">
        <f>'LAUS File'!L267</f>
        <v>0</v>
      </c>
      <c r="D23" s="140">
        <f>'LAUS File'!L268</f>
        <v>0</v>
      </c>
      <c r="E23" s="141">
        <f>'LAUS File'!L269</f>
        <v>0</v>
      </c>
      <c r="G23" s="142" t="s">
        <v>734</v>
      </c>
      <c r="H23" s="140">
        <f>'LAUS File'!L394</f>
        <v>0</v>
      </c>
      <c r="I23" s="140">
        <f>'LAUS File'!L395</f>
        <v>0</v>
      </c>
      <c r="J23" s="140">
        <f>'LAUS File'!L396</f>
        <v>0</v>
      </c>
      <c r="K23" s="141">
        <f>'LAUS File'!L397</f>
        <v>0</v>
      </c>
      <c r="L23" s="92"/>
    </row>
    <row r="24" spans="1:12" ht="11.4" customHeight="1">
      <c r="A24" s="142" t="s">
        <v>644</v>
      </c>
      <c r="B24" s="140">
        <f>'LAUS File'!L378</f>
        <v>0</v>
      </c>
      <c r="C24" s="140">
        <f>'LAUS File'!L379</f>
        <v>0</v>
      </c>
      <c r="D24" s="140">
        <f>'LAUS File'!L380</f>
        <v>0</v>
      </c>
      <c r="E24" s="141">
        <f>'LAUS File'!L381</f>
        <v>0</v>
      </c>
      <c r="G24" s="142" t="s">
        <v>736</v>
      </c>
      <c r="H24" s="140">
        <f>'LAUS File'!L414</f>
        <v>0</v>
      </c>
      <c r="I24" s="140">
        <f>'LAUS File'!L415</f>
        <v>0</v>
      </c>
      <c r="J24" s="140">
        <f>'LAUS File'!L416</f>
        <v>0</v>
      </c>
      <c r="K24" s="141">
        <f>'LAUS File'!L417</f>
        <v>0</v>
      </c>
      <c r="L24" s="92"/>
    </row>
    <row r="25" spans="1:12" ht="11.4" customHeight="1">
      <c r="A25" s="142" t="s">
        <v>645</v>
      </c>
      <c r="B25" s="140">
        <f>'LAUS File'!L398</f>
        <v>0</v>
      </c>
      <c r="C25" s="140">
        <f>'LAUS File'!L399</f>
        <v>0</v>
      </c>
      <c r="D25" s="140">
        <f>'LAUS File'!L400</f>
        <v>0</v>
      </c>
      <c r="E25" s="141">
        <f>'LAUS File'!L401</f>
        <v>0</v>
      </c>
      <c r="G25" s="142" t="s">
        <v>744</v>
      </c>
      <c r="H25" s="140">
        <f>'LAUS File'!L458</f>
        <v>0</v>
      </c>
      <c r="I25" s="140">
        <f>'LAUS File'!L459</f>
        <v>0</v>
      </c>
      <c r="J25" s="140">
        <f>'LAUS File'!L460</f>
        <v>0</v>
      </c>
      <c r="K25" s="141">
        <f>'LAUS File'!L461</f>
        <v>0</v>
      </c>
      <c r="L25" s="92"/>
    </row>
    <row r="26" spans="1:12" ht="11.4" customHeight="1">
      <c r="A26" s="139" t="s">
        <v>646</v>
      </c>
      <c r="B26" s="140">
        <f>'LAUS File'!L402</f>
        <v>0</v>
      </c>
      <c r="C26" s="140">
        <f>'LAUS File'!L403</f>
        <v>0</v>
      </c>
      <c r="D26" s="140">
        <f>'LAUS File'!L404</f>
        <v>0</v>
      </c>
      <c r="E26" s="141">
        <f>'LAUS File'!L405</f>
        <v>0</v>
      </c>
      <c r="G26" s="142" t="s">
        <v>745</v>
      </c>
      <c r="H26" s="140">
        <f>'LAUS File'!L462</f>
        <v>0</v>
      </c>
      <c r="I26" s="140">
        <f>'LAUS File'!L463</f>
        <v>0</v>
      </c>
      <c r="J26" s="140">
        <f>'LAUS File'!L464</f>
        <v>0</v>
      </c>
      <c r="K26" s="141">
        <f>'LAUS File'!L465</f>
        <v>0</v>
      </c>
      <c r="L26" s="92"/>
    </row>
    <row r="27" spans="1:12" ht="11.4" customHeight="1">
      <c r="A27" s="139" t="s">
        <v>647</v>
      </c>
      <c r="B27" s="140">
        <f>'LAUS File'!L422</f>
        <v>0</v>
      </c>
      <c r="C27" s="140">
        <f>'LAUS File'!L423</f>
        <v>0</v>
      </c>
      <c r="D27" s="140">
        <f>'LAUS File'!L424</f>
        <v>0</v>
      </c>
      <c r="E27" s="141">
        <f>'LAUS File'!L425</f>
        <v>0</v>
      </c>
      <c r="G27" s="142" t="s">
        <v>749</v>
      </c>
      <c r="H27" s="140">
        <f>'LAUS File'!L478</f>
        <v>0</v>
      </c>
      <c r="I27" s="140">
        <f>'LAUS File'!L479</f>
        <v>0</v>
      </c>
      <c r="J27" s="140">
        <f>'LAUS File'!L480</f>
        <v>0</v>
      </c>
      <c r="K27" s="141">
        <f>'LAUS File'!L481</f>
        <v>0</v>
      </c>
      <c r="L27" s="92"/>
    </row>
    <row r="28" spans="1:12" ht="11.4" customHeight="1">
      <c r="A28" s="139" t="s">
        <v>648</v>
      </c>
      <c r="B28" s="140">
        <f>'LAUS File'!L426</f>
        <v>0</v>
      </c>
      <c r="C28" s="140">
        <f>'LAUS File'!L427</f>
        <v>0</v>
      </c>
      <c r="D28" s="140">
        <f>'LAUS File'!L428</f>
        <v>0</v>
      </c>
      <c r="E28" s="141">
        <f>'LAUS File'!L429</f>
        <v>0</v>
      </c>
      <c r="G28" s="142" t="s">
        <v>752</v>
      </c>
      <c r="H28" s="140">
        <f>'LAUS File'!L490</f>
        <v>0</v>
      </c>
      <c r="I28" s="140">
        <f>'LAUS File'!L491</f>
        <v>0</v>
      </c>
      <c r="J28" s="140">
        <f>'LAUS File'!L492</f>
        <v>0</v>
      </c>
      <c r="K28" s="141">
        <f>'LAUS File'!L493</f>
        <v>0</v>
      </c>
      <c r="L28" s="92"/>
    </row>
    <row r="29" spans="1:12" ht="11.4" customHeight="1">
      <c r="A29" s="139" t="s">
        <v>649</v>
      </c>
      <c r="B29" s="140">
        <f>'LAUS File'!L450</f>
        <v>0</v>
      </c>
      <c r="C29" s="140">
        <f>'LAUS File'!L451</f>
        <v>0</v>
      </c>
      <c r="D29" s="140">
        <f>'LAUS File'!L452</f>
        <v>0</v>
      </c>
      <c r="E29" s="141">
        <f>'LAUS File'!L453</f>
        <v>0</v>
      </c>
      <c r="G29" s="142" t="s">
        <v>756</v>
      </c>
      <c r="H29" s="140">
        <f>'LAUS File'!L514</f>
        <v>0</v>
      </c>
      <c r="I29" s="140">
        <f>'LAUS File'!L515</f>
        <v>0</v>
      </c>
      <c r="J29" s="140">
        <f>'LAUS File'!L516</f>
        <v>0</v>
      </c>
      <c r="K29" s="141">
        <f>'LAUS File'!L517</f>
        <v>0</v>
      </c>
      <c r="L29" s="92"/>
    </row>
    <row r="30" spans="1:12" ht="11.4" customHeight="1">
      <c r="A30" s="139" t="s">
        <v>650</v>
      </c>
      <c r="B30" s="140">
        <f>'LAUS File'!L506</f>
        <v>0</v>
      </c>
      <c r="C30" s="140">
        <f>'LAUS File'!L507</f>
        <v>0</v>
      </c>
      <c r="D30" s="140">
        <f>'LAUS File'!L508</f>
        <v>0</v>
      </c>
      <c r="E30" s="141">
        <f>'LAUS File'!L509</f>
        <v>0</v>
      </c>
      <c r="G30" s="142" t="s">
        <v>760</v>
      </c>
      <c r="H30" s="140">
        <f>'LAUS File'!L182</f>
        <v>0</v>
      </c>
      <c r="I30" s="140">
        <f>'LAUS File'!L183</f>
        <v>0</v>
      </c>
      <c r="J30" s="140">
        <f>'LAUS File'!L184</f>
        <v>0</v>
      </c>
      <c r="K30" s="141">
        <f>'LAUS File'!L185</f>
        <v>0</v>
      </c>
      <c r="L30" s="92"/>
    </row>
    <row r="31" spans="1:12" ht="11.4" customHeight="1">
      <c r="A31" s="142" t="s">
        <v>651</v>
      </c>
      <c r="B31" s="140">
        <f>'LAUS File'!L510</f>
        <v>0</v>
      </c>
      <c r="C31" s="140">
        <f>'LAUS File'!L511</f>
        <v>0</v>
      </c>
      <c r="D31" s="140">
        <f>'LAUS File'!L512</f>
        <v>0</v>
      </c>
      <c r="E31" s="141">
        <f>'LAUS File'!L513</f>
        <v>0</v>
      </c>
      <c r="G31" s="142" t="s">
        <v>765</v>
      </c>
      <c r="H31" s="140">
        <f>'LAUS File'!L550</f>
        <v>0</v>
      </c>
      <c r="I31" s="140">
        <f>'LAUS File'!L551</f>
        <v>0</v>
      </c>
      <c r="J31" s="140">
        <f>'LAUS File'!L552</f>
        <v>0</v>
      </c>
      <c r="K31" s="141">
        <f>'LAUS File'!L553</f>
        <v>0</v>
      </c>
      <c r="L31" s="92"/>
    </row>
    <row r="32" spans="1:12" ht="11.4" customHeight="1">
      <c r="A32" s="142" t="s">
        <v>652</v>
      </c>
      <c r="B32" s="140">
        <f>'LAUS File'!L546</f>
        <v>0</v>
      </c>
      <c r="C32" s="140">
        <f>'LAUS File'!L547</f>
        <v>0</v>
      </c>
      <c r="D32" s="140">
        <f>'LAUS File'!L548</f>
        <v>0</v>
      </c>
      <c r="E32" s="141">
        <f>'LAUS File'!L549</f>
        <v>0</v>
      </c>
      <c r="G32" s="142" t="s">
        <v>766</v>
      </c>
      <c r="H32" s="140">
        <f>'LAUS File'!L554</f>
        <v>0</v>
      </c>
      <c r="I32" s="140">
        <f>'LAUS File'!L555</f>
        <v>0</v>
      </c>
      <c r="J32" s="140">
        <f>'LAUS File'!L556</f>
        <v>0</v>
      </c>
      <c r="K32" s="141">
        <f>'LAUS File'!L557</f>
        <v>0</v>
      </c>
      <c r="L32" s="92"/>
    </row>
    <row r="33" spans="1:12" ht="11.4" customHeight="1">
      <c r="A33" s="139" t="s">
        <v>653</v>
      </c>
      <c r="B33" s="140">
        <f>'LAUS File'!L578</f>
        <v>0</v>
      </c>
      <c r="C33" s="140">
        <f>'LAUS File'!L579</f>
        <v>0</v>
      </c>
      <c r="D33" s="140">
        <f>'LAUS File'!L580</f>
        <v>0</v>
      </c>
      <c r="E33" s="141">
        <f>'LAUS File'!L581</f>
        <v>0</v>
      </c>
      <c r="G33" s="142" t="s">
        <v>768</v>
      </c>
      <c r="H33" s="140">
        <f>'LAUS File'!L562</f>
        <v>0</v>
      </c>
      <c r="I33" s="140">
        <f>'LAUS File'!L563</f>
        <v>0</v>
      </c>
      <c r="J33" s="140">
        <f>'LAUS File'!L564</f>
        <v>0</v>
      </c>
      <c r="K33" s="141">
        <f>'LAUS File'!L565</f>
        <v>0</v>
      </c>
      <c r="L33" s="92"/>
    </row>
    <row r="34" spans="1:12" ht="11.4" customHeight="1">
      <c r="A34" s="139" t="s">
        <v>654</v>
      </c>
      <c r="B34" s="140">
        <f>'LAUS File'!L590</f>
        <v>0</v>
      </c>
      <c r="C34" s="140">
        <f>'LAUS File'!L591</f>
        <v>0</v>
      </c>
      <c r="D34" s="140">
        <f>'LAUS File'!L592</f>
        <v>0</v>
      </c>
      <c r="E34" s="141">
        <f>'LAUS File'!L593</f>
        <v>0</v>
      </c>
      <c r="G34" s="142" t="s">
        <v>769</v>
      </c>
      <c r="H34" s="140">
        <f>'LAUS File'!L566</f>
        <v>0</v>
      </c>
      <c r="I34" s="140">
        <f>'LAUS File'!L567</f>
        <v>0</v>
      </c>
      <c r="J34" s="140">
        <f>'LAUS File'!L568</f>
        <v>0</v>
      </c>
      <c r="K34" s="141">
        <f>'LAUS File'!L569</f>
        <v>0</v>
      </c>
      <c r="L34" s="92"/>
    </row>
    <row r="35" spans="1:12" ht="11.4" customHeight="1">
      <c r="A35" s="142" t="s">
        <v>655</v>
      </c>
      <c r="B35" s="140">
        <f>'LAUS File'!L614</f>
        <v>0</v>
      </c>
      <c r="C35" s="140">
        <f>'LAUS File'!L615</f>
        <v>0</v>
      </c>
      <c r="D35" s="140">
        <f>'LAUS File'!L616</f>
        <v>0</v>
      </c>
      <c r="E35" s="141">
        <f>'LAUS File'!L617</f>
        <v>0</v>
      </c>
      <c r="G35" s="142" t="s">
        <v>771</v>
      </c>
      <c r="H35" s="140">
        <f>'LAUS File'!L574</f>
        <v>0</v>
      </c>
      <c r="I35" s="140">
        <f>'LAUS File'!L575</f>
        <v>0</v>
      </c>
      <c r="J35" s="140">
        <f>'LAUS File'!L576</f>
        <v>0</v>
      </c>
      <c r="K35" s="141">
        <f>'LAUS File'!L577</f>
        <v>0</v>
      </c>
      <c r="L35" s="92"/>
    </row>
    <row r="36" spans="1:12" ht="11.4" customHeight="1">
      <c r="A36" s="142" t="s">
        <v>656</v>
      </c>
      <c r="B36" s="140">
        <f>'LAUS File'!L666</f>
        <v>0</v>
      </c>
      <c r="C36" s="140">
        <f>'LAUS File'!L667</f>
        <v>0</v>
      </c>
      <c r="D36" s="140">
        <f>'LAUS File'!L668</f>
        <v>0</v>
      </c>
      <c r="E36" s="141">
        <f>'LAUS File'!L669</f>
        <v>0</v>
      </c>
      <c r="G36" s="142" t="s">
        <v>774</v>
      </c>
      <c r="H36" s="140">
        <f>'LAUS File'!L594</f>
        <v>0</v>
      </c>
      <c r="I36" s="140">
        <f>'LAUS File'!L595</f>
        <v>0</v>
      </c>
      <c r="J36" s="140">
        <f>'LAUS File'!L596</f>
        <v>0</v>
      </c>
      <c r="K36" s="141">
        <f>'LAUS File'!L597</f>
        <v>0</v>
      </c>
      <c r="L36" s="92"/>
    </row>
    <row r="37" spans="1:12" ht="11.4" customHeight="1">
      <c r="A37" s="142" t="s">
        <v>657</v>
      </c>
      <c r="B37" s="140">
        <f>'LAUS File'!L670</f>
        <v>0</v>
      </c>
      <c r="C37" s="140">
        <f>'LAUS File'!L671</f>
        <v>0</v>
      </c>
      <c r="D37" s="140">
        <f>'LAUS File'!L672</f>
        <v>0</v>
      </c>
      <c r="E37" s="141">
        <f>'LAUS File'!L673</f>
        <v>0</v>
      </c>
      <c r="G37" s="142" t="s">
        <v>777</v>
      </c>
      <c r="H37" s="140">
        <f>'LAUS File'!L606</f>
        <v>0</v>
      </c>
      <c r="I37" s="140">
        <f>'LAUS File'!L607</f>
        <v>0</v>
      </c>
      <c r="J37" s="140">
        <f>'LAUS File'!L608</f>
        <v>0</v>
      </c>
      <c r="K37" s="141">
        <f>'LAUS File'!L609</f>
        <v>0</v>
      </c>
      <c r="L37" s="92"/>
    </row>
    <row r="38" spans="1:12" ht="11.4" customHeight="1">
      <c r="A38" s="142" t="s">
        <v>658</v>
      </c>
      <c r="B38" s="140">
        <f>'LAUS File'!L682</f>
        <v>0</v>
      </c>
      <c r="C38" s="140">
        <f>'LAUS File'!L683</f>
        <v>0</v>
      </c>
      <c r="D38" s="140">
        <f>'LAUS File'!L684</f>
        <v>0</v>
      </c>
      <c r="E38" s="141">
        <f>'LAUS File'!L685</f>
        <v>0</v>
      </c>
      <c r="G38" s="142" t="s">
        <v>779</v>
      </c>
      <c r="H38" s="140">
        <f>'LAUS File'!L622</f>
        <v>0</v>
      </c>
      <c r="I38" s="140">
        <f>'LAUS File'!L623</f>
        <v>0</v>
      </c>
      <c r="J38" s="140">
        <f>'LAUS File'!L624</f>
        <v>0</v>
      </c>
      <c r="K38" s="141">
        <f>'LAUS File'!L625</f>
        <v>0</v>
      </c>
      <c r="L38" s="92"/>
    </row>
    <row r="39" spans="1:12" ht="11.4" customHeight="1">
      <c r="G39" s="142" t="s">
        <v>786</v>
      </c>
      <c r="H39" s="140">
        <f>'LAUS File'!L654</f>
        <v>0</v>
      </c>
      <c r="I39" s="140">
        <f>'LAUS File'!L655</f>
        <v>0</v>
      </c>
      <c r="J39" s="140">
        <f>'LAUS File'!L656</f>
        <v>0</v>
      </c>
      <c r="K39" s="141">
        <f>'LAUS File'!L657</f>
        <v>0</v>
      </c>
      <c r="L39" s="92"/>
    </row>
    <row r="40" spans="1:12" ht="11.4" customHeight="1">
      <c r="G40" s="142" t="s">
        <v>787</v>
      </c>
      <c r="H40" s="140">
        <f>'LAUS File'!L658</f>
        <v>0</v>
      </c>
      <c r="I40" s="140">
        <f>'LAUS File'!L659</f>
        <v>0</v>
      </c>
      <c r="J40" s="140">
        <f>'LAUS File'!L660</f>
        <v>0</v>
      </c>
      <c r="K40" s="141">
        <f>'LAUS File'!L661</f>
        <v>0</v>
      </c>
      <c r="L40" s="92"/>
    </row>
    <row r="41" spans="1:12" ht="11.4" customHeight="1">
      <c r="A41" s="80" t="s">
        <v>799</v>
      </c>
      <c r="B41" s="93"/>
      <c r="C41" s="93"/>
      <c r="D41" s="93"/>
      <c r="E41" s="94"/>
      <c r="G41" s="142" t="s">
        <v>789</v>
      </c>
      <c r="H41" s="140">
        <f>'LAUS File'!L674</f>
        <v>0</v>
      </c>
      <c r="I41" s="140">
        <f>'LAUS File'!L675</f>
        <v>0</v>
      </c>
      <c r="J41" s="140">
        <f>'LAUS File'!L676</f>
        <v>0</v>
      </c>
      <c r="K41" s="141">
        <f>'LAUS File'!L677</f>
        <v>0</v>
      </c>
      <c r="L41" s="92"/>
    </row>
    <row r="42" spans="1:12" ht="11.4" customHeight="1">
      <c r="A42" s="80"/>
      <c r="B42" s="93">
        <f>'LAUS File'!L810</f>
        <v>0</v>
      </c>
      <c r="C42" s="93">
        <f>'LAUS File'!L811</f>
        <v>0</v>
      </c>
      <c r="D42" s="93">
        <f>'LAUS File'!L812</f>
        <v>0</v>
      </c>
      <c r="E42" s="94">
        <f>'LAUS File'!L813</f>
        <v>0</v>
      </c>
      <c r="G42" s="142" t="s">
        <v>790</v>
      </c>
      <c r="H42" s="140">
        <f>'LAUS File'!L678</f>
        <v>0</v>
      </c>
      <c r="I42" s="140">
        <f>'LAUS File'!L679</f>
        <v>0</v>
      </c>
      <c r="J42" s="140">
        <f>'LAUS File'!L680</f>
        <v>0</v>
      </c>
      <c r="K42" s="141">
        <f>'LAUS File'!L681</f>
        <v>0</v>
      </c>
      <c r="L42" s="92"/>
    </row>
    <row r="43" spans="1:12" ht="11.4" customHeight="1">
      <c r="A43" s="139" t="s">
        <v>659</v>
      </c>
      <c r="B43" s="140">
        <f>'LAUS File'!L42</f>
        <v>0</v>
      </c>
      <c r="C43" s="140">
        <f>'LAUS File'!L43</f>
        <v>0</v>
      </c>
      <c r="D43" s="140">
        <f>'LAUS File'!L44</f>
        <v>0</v>
      </c>
      <c r="E43" s="141">
        <f>'LAUS File'!L45</f>
        <v>0</v>
      </c>
      <c r="G43" s="142" t="s">
        <v>793</v>
      </c>
      <c r="H43" s="140">
        <f>'LAUS File'!L694</f>
        <v>0</v>
      </c>
      <c r="I43" s="140">
        <f>'LAUS File'!L695</f>
        <v>0</v>
      </c>
      <c r="J43" s="140">
        <f>'LAUS File'!L696</f>
        <v>0</v>
      </c>
      <c r="K43" s="141">
        <f>'LAUS File'!L697</f>
        <v>0</v>
      </c>
      <c r="L43" s="92"/>
    </row>
    <row r="44" spans="1:12" ht="11.4" customHeight="1">
      <c r="A44" s="139" t="s">
        <v>662</v>
      </c>
      <c r="B44" s="140">
        <f>'LAUS File'!L54</f>
        <v>0</v>
      </c>
      <c r="C44" s="140">
        <f>'LAUS File'!L55</f>
        <v>0</v>
      </c>
      <c r="D44" s="140">
        <f>'LAUS File'!L56</f>
        <v>0</v>
      </c>
      <c r="E44" s="141">
        <f>'LAUS File'!L57</f>
        <v>0</v>
      </c>
      <c r="G44" s="142" t="s">
        <v>794</v>
      </c>
      <c r="H44" s="140">
        <f>'LAUS File'!L698</f>
        <v>0</v>
      </c>
      <c r="I44" s="140">
        <f>'LAUS File'!L699</f>
        <v>0</v>
      </c>
      <c r="J44" s="140">
        <f>'LAUS File'!L700</f>
        <v>0</v>
      </c>
      <c r="K44" s="141">
        <f>'LAUS File'!L701</f>
        <v>0</v>
      </c>
      <c r="L44" s="92"/>
    </row>
    <row r="45" spans="1:12" ht="11.4" customHeight="1">
      <c r="A45" s="139" t="s">
        <v>665</v>
      </c>
      <c r="B45" s="140">
        <f>'LAUS File'!L66</f>
        <v>0</v>
      </c>
      <c r="C45" s="140">
        <f>'LAUS File'!L67</f>
        <v>0</v>
      </c>
      <c r="D45" s="140">
        <f>'LAUS File'!L68</f>
        <v>0</v>
      </c>
      <c r="E45" s="141">
        <f>'LAUS File'!L69</f>
        <v>0</v>
      </c>
      <c r="L45" s="92"/>
    </row>
    <row r="46" spans="1:12" ht="11.4" customHeight="1">
      <c r="A46" s="139" t="s">
        <v>668</v>
      </c>
      <c r="B46" s="140">
        <f>'LAUS File'!L82</f>
        <v>0</v>
      </c>
      <c r="C46" s="140">
        <f>'LAUS File'!L83</f>
        <v>0</v>
      </c>
      <c r="D46" s="140">
        <f>'LAUS File'!L84</f>
        <v>0</v>
      </c>
      <c r="E46" s="141">
        <f>'LAUS File'!L85</f>
        <v>0</v>
      </c>
      <c r="L46" s="92"/>
    </row>
    <row r="47" spans="1:12" ht="11.4" customHeight="1">
      <c r="A47" s="139" t="s">
        <v>669</v>
      </c>
      <c r="B47" s="140">
        <f>'LAUS File'!L86</f>
        <v>0</v>
      </c>
      <c r="C47" s="140">
        <f>'LAUS File'!L87</f>
        <v>0</v>
      </c>
      <c r="D47" s="140">
        <f>'LAUS File'!L88</f>
        <v>0</v>
      </c>
      <c r="E47" s="141">
        <f>'LAUS File'!L89</f>
        <v>0</v>
      </c>
      <c r="G47" s="83" t="s">
        <v>159</v>
      </c>
      <c r="H47" s="95"/>
      <c r="I47" s="95"/>
      <c r="J47" s="95"/>
      <c r="K47" s="94"/>
      <c r="L47" s="92"/>
    </row>
    <row r="48" spans="1:12" ht="11.4" customHeight="1">
      <c r="A48" s="139" t="s">
        <v>677</v>
      </c>
      <c r="B48" s="140">
        <f>'LAUS File'!L130</f>
        <v>0</v>
      </c>
      <c r="C48" s="140">
        <f>'LAUS File'!L131</f>
        <v>0</v>
      </c>
      <c r="D48" s="140">
        <f>'LAUS File'!L132</f>
        <v>0</v>
      </c>
      <c r="E48" s="141">
        <f>'LAUS File'!L133</f>
        <v>0</v>
      </c>
      <c r="G48" s="83"/>
      <c r="H48" s="95">
        <f>'LAUS File'!L814</f>
        <v>0</v>
      </c>
      <c r="I48" s="95">
        <f>'LAUS File'!L815</f>
        <v>0</v>
      </c>
      <c r="J48" s="95">
        <f>'LAUS File'!L816</f>
        <v>0</v>
      </c>
      <c r="K48" s="94">
        <f>'LAUS File'!L817</f>
        <v>0</v>
      </c>
      <c r="L48" s="92"/>
    </row>
    <row r="49" spans="1:14" ht="11.4" customHeight="1">
      <c r="A49" s="139" t="s">
        <v>680</v>
      </c>
      <c r="B49" s="140">
        <f>'LAUS File'!L142</f>
        <v>0</v>
      </c>
      <c r="C49" s="140">
        <f>'LAUS File'!L143</f>
        <v>0</v>
      </c>
      <c r="D49" s="140">
        <f>'LAUS File'!L144</f>
        <v>0</v>
      </c>
      <c r="E49" s="141">
        <f>'LAUS File'!L145</f>
        <v>0</v>
      </c>
      <c r="G49" s="142" t="s">
        <v>666</v>
      </c>
      <c r="H49" s="144">
        <f>'LAUS File'!L70</f>
        <v>0</v>
      </c>
      <c r="I49" s="144">
        <f>'LAUS File'!L71</f>
        <v>0</v>
      </c>
      <c r="J49" s="144">
        <f>'LAUS File'!L72</f>
        <v>0</v>
      </c>
      <c r="K49" s="141">
        <f>'LAUS File'!L73</f>
        <v>0</v>
      </c>
      <c r="L49" s="92"/>
    </row>
    <row r="50" spans="1:14" ht="11.4" customHeight="1">
      <c r="A50" s="139" t="s">
        <v>681</v>
      </c>
      <c r="B50" s="140">
        <f>'LAUS File'!L146</f>
        <v>0</v>
      </c>
      <c r="C50" s="140">
        <f>'LAUS File'!L147</f>
        <v>0</v>
      </c>
      <c r="D50" s="140">
        <f>'LAUS File'!L148</f>
        <v>0</v>
      </c>
      <c r="E50" s="141">
        <f>'LAUS File'!L149</f>
        <v>0</v>
      </c>
      <c r="G50" s="142" t="s">
        <v>671</v>
      </c>
      <c r="H50" s="144">
        <f>'LAUS File'!L94</f>
        <v>0</v>
      </c>
      <c r="I50" s="144">
        <f>'LAUS File'!L95</f>
        <v>0</v>
      </c>
      <c r="J50" s="144">
        <f>'LAUS File'!L96</f>
        <v>0</v>
      </c>
      <c r="K50" s="141">
        <f>'LAUS File'!L97</f>
        <v>0</v>
      </c>
      <c r="L50" s="92"/>
    </row>
    <row r="51" spans="1:14" ht="11.4" customHeight="1">
      <c r="A51" s="139" t="s">
        <v>684</v>
      </c>
      <c r="B51" s="140">
        <f>'LAUS File'!L158</f>
        <v>0</v>
      </c>
      <c r="C51" s="140">
        <f>'LAUS File'!L159</f>
        <v>0</v>
      </c>
      <c r="D51" s="140">
        <f>'LAUS File'!L160</f>
        <v>0</v>
      </c>
      <c r="E51" s="141">
        <f>'LAUS File'!L161</f>
        <v>0</v>
      </c>
      <c r="G51" s="142" t="s">
        <v>695</v>
      </c>
      <c r="H51" s="144">
        <f>'LAUS File'!L214</f>
        <v>0</v>
      </c>
      <c r="I51" s="144">
        <f>'LAUS File'!L215</f>
        <v>0</v>
      </c>
      <c r="J51" s="144">
        <f>'LAUS File'!L216</f>
        <v>0</v>
      </c>
      <c r="K51" s="141">
        <f>'LAUS File'!L217</f>
        <v>0</v>
      </c>
      <c r="L51" s="92"/>
    </row>
    <row r="52" spans="1:14" ht="11.4" customHeight="1">
      <c r="A52" s="139" t="s">
        <v>686</v>
      </c>
      <c r="B52" s="140">
        <f>'LAUS File'!L166</f>
        <v>0</v>
      </c>
      <c r="C52" s="140">
        <f>'LAUS File'!L167</f>
        <v>0</v>
      </c>
      <c r="D52" s="140">
        <f>'LAUS File'!L168</f>
        <v>0</v>
      </c>
      <c r="E52" s="141">
        <f>'LAUS File'!L169</f>
        <v>0</v>
      </c>
      <c r="G52" s="142" t="s">
        <v>707</v>
      </c>
      <c r="H52" s="144">
        <f>'LAUS File'!L278</f>
        <v>0</v>
      </c>
      <c r="I52" s="144">
        <f>'LAUS File'!L279</f>
        <v>0</v>
      </c>
      <c r="J52" s="144">
        <f>'LAUS File'!L280</f>
        <v>0</v>
      </c>
      <c r="K52" s="141">
        <f>'LAUS File'!L281</f>
        <v>0</v>
      </c>
      <c r="L52" s="92"/>
    </row>
    <row r="53" spans="1:14" ht="11.4" customHeight="1">
      <c r="A53" s="139" t="s">
        <v>687</v>
      </c>
      <c r="B53" s="140">
        <f>'LAUS File'!L170</f>
        <v>0</v>
      </c>
      <c r="C53" s="140">
        <f>'LAUS File'!L171</f>
        <v>0</v>
      </c>
      <c r="D53" s="140">
        <f>'LAUS File'!L172</f>
        <v>0</v>
      </c>
      <c r="E53" s="141">
        <f>'LAUS File'!L173</f>
        <v>0</v>
      </c>
      <c r="G53" s="142" t="s">
        <v>709</v>
      </c>
      <c r="H53" s="144">
        <f>'LAUS File'!L286</f>
        <v>0</v>
      </c>
      <c r="I53" s="144">
        <f>'LAUS File'!L287</f>
        <v>0</v>
      </c>
      <c r="J53" s="144">
        <f>'LAUS File'!L288</f>
        <v>0</v>
      </c>
      <c r="K53" s="141">
        <f>'LAUS File'!L289</f>
        <v>0</v>
      </c>
      <c r="L53" s="92"/>
    </row>
    <row r="54" spans="1:14" ht="11.4" customHeight="1">
      <c r="A54" s="139" t="s">
        <v>689</v>
      </c>
      <c r="B54" s="140">
        <f>'LAUS File'!L190</f>
        <v>0</v>
      </c>
      <c r="C54" s="140">
        <f>'LAUS File'!L191</f>
        <v>0</v>
      </c>
      <c r="D54" s="140">
        <f>'LAUS File'!L192</f>
        <v>0</v>
      </c>
      <c r="E54" s="141">
        <f>'LAUS File'!L193</f>
        <v>0</v>
      </c>
      <c r="G54" s="142" t="s">
        <v>722</v>
      </c>
      <c r="H54" s="144">
        <f>'LAUS File'!L342</f>
        <v>0</v>
      </c>
      <c r="I54" s="144">
        <f>'LAUS File'!L343</f>
        <v>0</v>
      </c>
      <c r="J54" s="144">
        <f>'LAUS File'!L344</f>
        <v>0</v>
      </c>
      <c r="K54" s="141">
        <f>'LAUS File'!L345</f>
        <v>0</v>
      </c>
      <c r="L54" s="92"/>
    </row>
    <row r="55" spans="1:14" ht="11.4" customHeight="1">
      <c r="A55" s="139" t="s">
        <v>691</v>
      </c>
      <c r="B55" s="140">
        <f>'LAUS File'!L198</f>
        <v>0</v>
      </c>
      <c r="C55" s="140">
        <f>'LAUS File'!L199</f>
        <v>0</v>
      </c>
      <c r="D55" s="140">
        <f>'LAUS File'!L200</f>
        <v>0</v>
      </c>
      <c r="E55" s="141">
        <f>'LAUS File'!L201</f>
        <v>0</v>
      </c>
      <c r="G55" s="142" t="s">
        <v>726</v>
      </c>
      <c r="H55" s="144">
        <f>'LAUS File'!L358</f>
        <v>0</v>
      </c>
      <c r="I55" s="144">
        <f>'LAUS File'!L359</f>
        <v>0</v>
      </c>
      <c r="J55" s="144">
        <f>'LAUS File'!L360</f>
        <v>0</v>
      </c>
      <c r="K55" s="141">
        <f>'LAUS File'!L361</f>
        <v>0</v>
      </c>
      <c r="L55" s="92"/>
    </row>
    <row r="56" spans="1:14" ht="11.4" customHeight="1">
      <c r="A56" s="139" t="s">
        <v>692</v>
      </c>
      <c r="B56" s="140">
        <f>'LAUS File'!L202</f>
        <v>0</v>
      </c>
      <c r="C56" s="140">
        <f>'LAUS File'!L203</f>
        <v>0</v>
      </c>
      <c r="D56" s="140">
        <f>'LAUS File'!L204</f>
        <v>0</v>
      </c>
      <c r="E56" s="141">
        <f>'LAUS File'!L205</f>
        <v>0</v>
      </c>
      <c r="G56" s="142" t="s">
        <v>730</v>
      </c>
      <c r="H56" s="144">
        <f>'LAUS File'!L374</f>
        <v>0</v>
      </c>
      <c r="I56" s="144">
        <f>'LAUS File'!L375</f>
        <v>0</v>
      </c>
      <c r="J56" s="144">
        <f>'LAUS File'!L376</f>
        <v>0</v>
      </c>
      <c r="K56" s="141">
        <f>'LAUS File'!L377</f>
        <v>0</v>
      </c>
      <c r="L56" s="92"/>
    </row>
    <row r="57" spans="1:14" ht="11.4" customHeight="1">
      <c r="A57" s="139" t="s">
        <v>693</v>
      </c>
      <c r="B57" s="140">
        <f>'LAUS File'!L206</f>
        <v>0</v>
      </c>
      <c r="C57" s="140">
        <f>'LAUS File'!L207</f>
        <v>0</v>
      </c>
      <c r="D57" s="140">
        <f>'LAUS File'!L208</f>
        <v>0</v>
      </c>
      <c r="E57" s="141">
        <f>'LAUS File'!L209</f>
        <v>0</v>
      </c>
      <c r="G57" s="142" t="s">
        <v>159</v>
      </c>
      <c r="H57" s="144">
        <f>'LAUS File'!L410</f>
        <v>0</v>
      </c>
      <c r="I57" s="144">
        <f>'LAUS File'!L411</f>
        <v>0</v>
      </c>
      <c r="J57" s="144">
        <f>'LAUS File'!L412</f>
        <v>0</v>
      </c>
      <c r="K57" s="141">
        <f>'LAUS File'!L413</f>
        <v>0</v>
      </c>
      <c r="L57" s="92"/>
    </row>
    <row r="58" spans="1:14" ht="11.4" customHeight="1">
      <c r="A58" s="139" t="s">
        <v>694</v>
      </c>
      <c r="B58" s="140">
        <f>'LAUS File'!L210</f>
        <v>0</v>
      </c>
      <c r="C58" s="140">
        <f>'LAUS File'!L211</f>
        <v>0</v>
      </c>
      <c r="D58" s="140">
        <f>'LAUS File'!L212</f>
        <v>0</v>
      </c>
      <c r="E58" s="141">
        <f>'LAUS File'!L213</f>
        <v>0</v>
      </c>
      <c r="G58" s="142" t="s">
        <v>739</v>
      </c>
      <c r="H58" s="144">
        <f>'LAUS File'!L434</f>
        <v>0</v>
      </c>
      <c r="I58" s="144">
        <f>'LAUS File'!L435</f>
        <v>0</v>
      </c>
      <c r="J58" s="144">
        <f>'LAUS File'!L436</f>
        <v>0</v>
      </c>
      <c r="K58" s="141">
        <f>'LAUS File'!L437</f>
        <v>0</v>
      </c>
      <c r="L58" s="92"/>
    </row>
    <row r="59" spans="1:14" ht="11.4" customHeight="1">
      <c r="A59" s="139" t="s">
        <v>697</v>
      </c>
      <c r="B59" s="140">
        <f>'LAUS File'!L226</f>
        <v>0</v>
      </c>
      <c r="C59" s="140">
        <f>'LAUS File'!L227</f>
        <v>0</v>
      </c>
      <c r="D59" s="140">
        <f>'LAUS File'!L228</f>
        <v>0</v>
      </c>
      <c r="E59" s="141">
        <f>'LAUS File'!L229</f>
        <v>0</v>
      </c>
      <c r="G59" s="142" t="s">
        <v>741</v>
      </c>
      <c r="H59" s="144">
        <f>'LAUS File'!L442</f>
        <v>0</v>
      </c>
      <c r="I59" s="144">
        <f>'LAUS File'!L443</f>
        <v>0</v>
      </c>
      <c r="J59" s="144">
        <f>'LAUS File'!L444</f>
        <v>0</v>
      </c>
      <c r="K59" s="141">
        <f>'LAUS File'!L445</f>
        <v>0</v>
      </c>
      <c r="L59" s="92"/>
    </row>
    <row r="60" spans="1:14" ht="11.4" customHeight="1">
      <c r="A60" s="139" t="s">
        <v>698</v>
      </c>
      <c r="B60" s="140">
        <f>'LAUS File'!L230</f>
        <v>0</v>
      </c>
      <c r="C60" s="140">
        <f>'LAUS File'!L231</f>
        <v>0</v>
      </c>
      <c r="D60" s="140">
        <f>'LAUS File'!L232</f>
        <v>0</v>
      </c>
      <c r="E60" s="141">
        <f>'LAUS File'!L233</f>
        <v>0</v>
      </c>
      <c r="G60" s="142" t="s">
        <v>746</v>
      </c>
      <c r="H60" s="144">
        <f>'LAUS File'!L466</f>
        <v>0</v>
      </c>
      <c r="I60" s="144">
        <f>'LAUS File'!L467</f>
        <v>0</v>
      </c>
      <c r="J60" s="144">
        <f>'LAUS File'!L468</f>
        <v>0</v>
      </c>
      <c r="K60" s="141">
        <f>'LAUS File'!L469</f>
        <v>0</v>
      </c>
      <c r="L60" s="92"/>
    </row>
    <row r="61" spans="1:14" ht="11.4" customHeight="1">
      <c r="A61" s="139" t="s">
        <v>161</v>
      </c>
      <c r="B61" s="140">
        <f>'LAUS File'!L234</f>
        <v>0</v>
      </c>
      <c r="C61" s="140">
        <f>'LAUS File'!L235</f>
        <v>0</v>
      </c>
      <c r="D61" s="140">
        <f>'LAUS File'!L236</f>
        <v>0</v>
      </c>
      <c r="E61" s="141">
        <f>'LAUS File'!L237</f>
        <v>0</v>
      </c>
      <c r="G61" s="142" t="s">
        <v>781</v>
      </c>
      <c r="H61" s="144">
        <f>'LAUS File'!L630</f>
        <v>0</v>
      </c>
      <c r="I61" s="144">
        <f>'LAUS File'!L631</f>
        <v>0</v>
      </c>
      <c r="J61" s="144">
        <f>'LAUS File'!L632</f>
        <v>0</v>
      </c>
      <c r="K61" s="141">
        <f>'LAUS File'!L633</f>
        <v>0</v>
      </c>
      <c r="L61" s="92"/>
    </row>
    <row r="62" spans="1:14" ht="11.4" customHeight="1">
      <c r="A62" s="139" t="s">
        <v>699</v>
      </c>
      <c r="B62" s="140">
        <f>'LAUS File'!L238</f>
        <v>0</v>
      </c>
      <c r="C62" s="140">
        <f>'LAUS File'!L239</f>
        <v>0</v>
      </c>
      <c r="D62" s="140">
        <f>'LAUS File'!L240</f>
        <v>0</v>
      </c>
      <c r="E62" s="141">
        <f>'LAUS File'!L241</f>
        <v>0</v>
      </c>
      <c r="G62" s="142" t="s">
        <v>788</v>
      </c>
      <c r="H62" s="144">
        <f>'LAUS File'!L662</f>
        <v>0</v>
      </c>
      <c r="I62" s="144">
        <f>'LAUS File'!L663</f>
        <v>0</v>
      </c>
      <c r="J62" s="144">
        <f>'LAUS File'!L664</f>
        <v>0</v>
      </c>
      <c r="K62" s="141">
        <f>'LAUS File'!L665</f>
        <v>0</v>
      </c>
      <c r="L62" s="92"/>
    </row>
    <row r="63" spans="1:14" ht="11.4" customHeight="1">
      <c r="A63" s="139" t="s">
        <v>700</v>
      </c>
      <c r="B63" s="140">
        <f>'LAUS File'!L246</f>
        <v>0</v>
      </c>
      <c r="C63" s="140">
        <f>'LAUS File'!L247</f>
        <v>0</v>
      </c>
      <c r="D63" s="140">
        <f>'LAUS File'!L248</f>
        <v>0</v>
      </c>
      <c r="E63" s="141">
        <f>'LAUS File'!L249</f>
        <v>0</v>
      </c>
      <c r="G63" s="142" t="s">
        <v>796</v>
      </c>
      <c r="H63" s="144">
        <f>'LAUS File'!L706</f>
        <v>0</v>
      </c>
      <c r="I63" s="144">
        <f>'LAUS File'!L707</f>
        <v>0</v>
      </c>
      <c r="J63" s="144">
        <f>'LAUS File'!L708</f>
        <v>0</v>
      </c>
      <c r="K63" s="141">
        <f>'LAUS File'!L709</f>
        <v>0</v>
      </c>
      <c r="L63" s="92"/>
      <c r="N63" s="96"/>
    </row>
    <row r="64" spans="1:14" ht="11.4" customHeight="1">
      <c r="A64" s="139" t="s">
        <v>702</v>
      </c>
      <c r="B64" s="140">
        <f>'LAUS File'!L254</f>
        <v>0</v>
      </c>
      <c r="C64" s="140">
        <f>'LAUS File'!L255</f>
        <v>0</v>
      </c>
      <c r="D64" s="140">
        <f>'LAUS File'!L256</f>
        <v>0</v>
      </c>
      <c r="E64" s="141">
        <f>'LAUS File'!L257</f>
        <v>0</v>
      </c>
      <c r="H64" s="87"/>
      <c r="I64" s="87"/>
      <c r="J64" s="87"/>
      <c r="K64" s="91"/>
      <c r="L64" s="92"/>
      <c r="N64" s="96"/>
    </row>
    <row r="65" spans="1:14" ht="11.4" customHeight="1">
      <c r="A65" s="139" t="s">
        <v>704</v>
      </c>
      <c r="B65" s="140">
        <f>'LAUS File'!L262</f>
        <v>0</v>
      </c>
      <c r="C65" s="140">
        <f>'LAUS File'!L263</f>
        <v>0</v>
      </c>
      <c r="D65" s="140">
        <f>'LAUS File'!L264</f>
        <v>0</v>
      </c>
      <c r="E65" s="141">
        <f>'LAUS File'!L265</f>
        <v>0</v>
      </c>
      <c r="H65" s="87"/>
      <c r="I65" s="87"/>
      <c r="J65" s="87"/>
      <c r="K65" s="91"/>
      <c r="L65" s="92"/>
      <c r="N65" s="96"/>
    </row>
    <row r="66" spans="1:14" ht="11.4" customHeight="1">
      <c r="A66" s="139" t="s">
        <v>708</v>
      </c>
      <c r="B66" s="140">
        <f>'LAUS File'!L282</f>
        <v>0</v>
      </c>
      <c r="C66" s="140">
        <f>'LAUS File'!L283</f>
        <v>0</v>
      </c>
      <c r="D66" s="140">
        <f>'LAUS File'!L284</f>
        <v>0</v>
      </c>
      <c r="E66" s="141">
        <f>'LAUS File'!L285</f>
        <v>0</v>
      </c>
      <c r="H66" s="87"/>
      <c r="I66" s="87"/>
      <c r="J66" s="87"/>
      <c r="K66" s="91"/>
      <c r="L66" s="92"/>
      <c r="N66" s="96"/>
    </row>
    <row r="67" spans="1:14" ht="11.4" customHeight="1">
      <c r="A67" s="139" t="s">
        <v>158</v>
      </c>
      <c r="B67" s="140">
        <f>'LAUS File'!L294</f>
        <v>0</v>
      </c>
      <c r="C67" s="140">
        <f>'LAUS File'!L295</f>
        <v>0</v>
      </c>
      <c r="D67" s="140">
        <f>'LAUS File'!L296</f>
        <v>0</v>
      </c>
      <c r="E67" s="141">
        <f>'LAUS File'!L297</f>
        <v>0</v>
      </c>
      <c r="H67" s="96"/>
      <c r="I67" s="96"/>
      <c r="J67" s="96"/>
      <c r="K67" s="96"/>
      <c r="L67" s="96"/>
      <c r="N67" s="96"/>
    </row>
    <row r="68" spans="1:14" ht="11.4" customHeight="1">
      <c r="A68" s="77"/>
      <c r="B68" s="87"/>
      <c r="C68" s="87"/>
      <c r="D68" s="87"/>
      <c r="E68" s="88"/>
      <c r="H68" s="96"/>
      <c r="I68" s="96"/>
      <c r="J68" s="96"/>
      <c r="K68" s="96"/>
      <c r="L68" s="96"/>
      <c r="N68" s="96"/>
    </row>
    <row r="69" spans="1:14" ht="11.4" customHeight="1">
      <c r="A69" s="90"/>
      <c r="B69" s="87"/>
      <c r="C69" s="87"/>
      <c r="D69" s="87"/>
      <c r="E69" s="88"/>
      <c r="H69" s="96"/>
      <c r="I69" s="96"/>
      <c r="J69" s="96"/>
      <c r="K69" s="97"/>
      <c r="L69" s="97"/>
      <c r="N69" s="96"/>
    </row>
    <row r="70" spans="1:14" ht="11.4" customHeight="1">
      <c r="A70" s="90"/>
      <c r="B70" s="87"/>
      <c r="C70" s="87"/>
      <c r="D70" s="87"/>
      <c r="E70" s="88"/>
      <c r="H70" s="96"/>
      <c r="I70" s="96"/>
      <c r="J70" s="96"/>
      <c r="K70" s="97"/>
      <c r="L70" s="97"/>
    </row>
    <row r="71" spans="1:14" ht="11.4" customHeight="1">
      <c r="A71" s="90"/>
      <c r="B71" s="87"/>
      <c r="C71" s="87"/>
      <c r="D71" s="87"/>
      <c r="E71" s="88"/>
      <c r="H71" s="96"/>
      <c r="I71" s="96"/>
      <c r="J71" s="96"/>
      <c r="K71" s="97"/>
      <c r="L71" s="97"/>
    </row>
    <row r="72" spans="1:14" ht="11.4" customHeight="1">
      <c r="A72" s="90"/>
      <c r="B72" s="87"/>
      <c r="C72" s="87"/>
      <c r="D72" s="87"/>
      <c r="E72" s="88"/>
      <c r="H72" s="96"/>
      <c r="I72" s="96"/>
      <c r="J72" s="96"/>
      <c r="K72" s="97"/>
      <c r="L72" s="97"/>
    </row>
    <row r="73" spans="1:14" ht="11.4" customHeight="1">
      <c r="A73" s="90"/>
      <c r="B73" s="87"/>
      <c r="C73" s="87"/>
      <c r="D73" s="87"/>
      <c r="E73" s="88"/>
      <c r="H73" s="96"/>
      <c r="I73" s="96"/>
      <c r="J73" s="96"/>
      <c r="K73" s="97"/>
      <c r="L73" s="97"/>
    </row>
    <row r="74" spans="1:14" ht="11.4" customHeight="1">
      <c r="A74" s="77"/>
      <c r="B74" s="87"/>
      <c r="C74" s="87"/>
      <c r="D74" s="87"/>
      <c r="E74" s="88"/>
      <c r="H74" s="96"/>
      <c r="I74" s="96"/>
      <c r="J74" s="96"/>
      <c r="K74" s="96"/>
      <c r="L74" s="96"/>
    </row>
    <row r="75" spans="1:14" ht="5.15" customHeight="1">
      <c r="A75" s="77"/>
      <c r="B75" s="98"/>
      <c r="C75" s="98"/>
      <c r="D75" s="98"/>
      <c r="E75" s="91"/>
      <c r="G75" s="96" t="s">
        <v>579</v>
      </c>
      <c r="H75" s="96"/>
      <c r="I75" s="96"/>
      <c r="J75" s="96"/>
      <c r="K75" s="96"/>
      <c r="L75" s="96"/>
    </row>
    <row r="76" spans="1:14" ht="11.15" customHeight="1">
      <c r="A76" s="58" t="s">
        <v>568</v>
      </c>
      <c r="B76" s="58"/>
      <c r="C76" s="58"/>
      <c r="D76" s="58"/>
      <c r="E76" s="59"/>
      <c r="F76" s="60" t="s">
        <v>580</v>
      </c>
      <c r="G76" s="58"/>
      <c r="H76" s="58"/>
      <c r="I76" s="58"/>
      <c r="J76" s="58"/>
      <c r="K76" s="61" t="str">
        <f>K1</f>
        <v>Technical Contact (860)263-6293</v>
      </c>
      <c r="L76" s="61"/>
    </row>
    <row r="77" spans="1:14" ht="11.15" customHeight="1">
      <c r="A77" s="58" t="s">
        <v>5</v>
      </c>
      <c r="B77" s="58"/>
      <c r="C77" s="58"/>
      <c r="D77" s="58"/>
      <c r="E77" s="59"/>
      <c r="F77" s="58"/>
      <c r="G77" s="58"/>
      <c r="H77" s="58"/>
      <c r="I77" s="58"/>
      <c r="J77" s="61" t="s">
        <v>571</v>
      </c>
      <c r="K77" s="59"/>
      <c r="L77" s="59"/>
    </row>
    <row r="78" spans="1:14" ht="11.15" customHeight="1">
      <c r="A78" s="63" t="s">
        <v>572</v>
      </c>
      <c r="B78" s="58"/>
      <c r="C78" s="58"/>
      <c r="D78" s="58"/>
      <c r="E78" s="59"/>
      <c r="F78" s="58"/>
      <c r="G78" s="58"/>
      <c r="H78" s="58"/>
      <c r="I78" s="58"/>
      <c r="J78" s="58"/>
      <c r="K78" s="64" t="s">
        <v>573</v>
      </c>
      <c r="L78" s="64"/>
    </row>
    <row r="79" spans="1:14" ht="25">
      <c r="A79" s="158" t="s">
        <v>214</v>
      </c>
      <c r="B79" s="158"/>
      <c r="C79" s="158"/>
      <c r="D79" s="158"/>
      <c r="E79" s="158"/>
      <c r="F79" s="158"/>
      <c r="G79" s="158"/>
      <c r="H79" s="158"/>
      <c r="I79" s="158"/>
      <c r="J79" s="158"/>
      <c r="K79" s="158"/>
      <c r="L79" s="65"/>
    </row>
    <row r="80" spans="1:14" s="67" customFormat="1" ht="12.9" customHeight="1">
      <c r="A80" s="165" t="s">
        <v>574</v>
      </c>
      <c r="B80" s="165"/>
      <c r="C80" s="165"/>
      <c r="D80" s="165"/>
      <c r="E80" s="165"/>
      <c r="F80" s="165"/>
      <c r="G80" s="165"/>
      <c r="H80" s="165"/>
      <c r="I80" s="165"/>
      <c r="J80" s="165"/>
      <c r="K80" s="165"/>
      <c r="L80" s="66"/>
    </row>
    <row r="81" spans="1:12" ht="12.9" customHeight="1">
      <c r="A81" s="166" t="s">
        <v>575</v>
      </c>
      <c r="B81" s="166"/>
      <c r="C81" s="166"/>
      <c r="D81" s="166"/>
      <c r="E81" s="166"/>
      <c r="F81" s="166"/>
      <c r="G81" s="166"/>
      <c r="H81" s="166"/>
      <c r="I81" s="166"/>
      <c r="J81" s="166"/>
      <c r="K81" s="166"/>
      <c r="L81" s="68"/>
    </row>
    <row r="82" spans="1:12" ht="12" customHeight="1">
      <c r="A82" s="162" t="str">
        <f>+A7</f>
        <v>AUGUST 2026</v>
      </c>
      <c r="B82" s="162"/>
      <c r="C82" s="162"/>
      <c r="D82" s="162"/>
      <c r="E82" s="162"/>
      <c r="F82" s="162"/>
      <c r="G82" s="162"/>
      <c r="H82" s="162"/>
      <c r="I82" s="162"/>
      <c r="J82" s="162"/>
      <c r="K82" s="162"/>
      <c r="L82" s="69"/>
    </row>
    <row r="83" spans="1:12" ht="5.15" customHeight="1">
      <c r="A83" s="70" t="s">
        <v>148</v>
      </c>
      <c r="B83" s="71"/>
      <c r="C83" s="71"/>
      <c r="D83" s="71"/>
      <c r="F83" s="71"/>
      <c r="G83" s="71"/>
      <c r="H83" s="71"/>
      <c r="I83" s="71"/>
      <c r="J83" s="71"/>
      <c r="K83" s="71"/>
      <c r="L83" s="71"/>
    </row>
    <row r="84" spans="1:12" ht="11.4" customHeight="1">
      <c r="A84" s="163" t="s">
        <v>576</v>
      </c>
      <c r="B84" s="163"/>
      <c r="C84" s="163"/>
      <c r="D84" s="163"/>
      <c r="E84" s="163"/>
      <c r="F84" s="163"/>
      <c r="G84" s="163"/>
      <c r="H84" s="163"/>
      <c r="I84" s="163"/>
      <c r="J84" s="163"/>
      <c r="K84" s="163"/>
      <c r="L84" s="73"/>
    </row>
    <row r="85" spans="1:12" ht="5.15" customHeight="1">
      <c r="A85" s="70" t="s">
        <v>148</v>
      </c>
      <c r="B85" s="99"/>
      <c r="C85" s="73"/>
      <c r="D85" s="100"/>
      <c r="E85" s="101"/>
      <c r="F85" s="73"/>
      <c r="G85" s="73"/>
      <c r="H85" s="73"/>
      <c r="I85" s="73"/>
      <c r="J85" s="73"/>
      <c r="K85" s="73"/>
      <c r="L85" s="73"/>
    </row>
    <row r="86" spans="1:12" s="102" customFormat="1" ht="11.4" customHeight="1">
      <c r="A86" s="74" t="s">
        <v>577</v>
      </c>
      <c r="B86" s="75" t="s">
        <v>169</v>
      </c>
      <c r="C86" s="75" t="s">
        <v>578</v>
      </c>
      <c r="D86" s="75" t="s">
        <v>168</v>
      </c>
      <c r="E86" s="76" t="s">
        <v>154</v>
      </c>
      <c r="F86" s="77"/>
      <c r="G86" s="74" t="s">
        <v>577</v>
      </c>
      <c r="H86" s="75" t="s">
        <v>169</v>
      </c>
      <c r="I86" s="75" t="s">
        <v>578</v>
      </c>
      <c r="J86" s="75" t="s">
        <v>168</v>
      </c>
      <c r="K86" s="76" t="s">
        <v>154</v>
      </c>
      <c r="L86" s="75"/>
    </row>
    <row r="87" spans="1:12" s="102" customFormat="1" ht="5.15" customHeight="1">
      <c r="A87" s="74"/>
      <c r="B87" s="75"/>
      <c r="C87" s="75"/>
      <c r="D87" s="75"/>
      <c r="E87" s="76"/>
      <c r="F87" s="77"/>
      <c r="G87" s="74"/>
      <c r="H87" s="75"/>
      <c r="I87" s="75"/>
      <c r="J87" s="75"/>
      <c r="K87" s="76"/>
      <c r="L87" s="75"/>
    </row>
    <row r="88" spans="1:12" ht="11.4" customHeight="1">
      <c r="A88" s="83" t="s">
        <v>801</v>
      </c>
      <c r="B88" s="81"/>
      <c r="C88" s="81"/>
      <c r="D88" s="81"/>
      <c r="E88" s="82"/>
      <c r="G88" s="80" t="s">
        <v>587</v>
      </c>
      <c r="H88" s="81"/>
      <c r="I88" s="81"/>
      <c r="J88" s="81"/>
      <c r="K88" s="82"/>
    </row>
    <row r="89" spans="1:12" ht="11.4" customHeight="1">
      <c r="A89" s="81"/>
      <c r="B89" s="95">
        <f>'LAUS File'!L818</f>
        <v>0</v>
      </c>
      <c r="C89" s="95">
        <f>'LAUS File'!L819</f>
        <v>0</v>
      </c>
      <c r="D89" s="95">
        <f>'LAUS File'!L820</f>
        <v>0</v>
      </c>
      <c r="E89" s="94">
        <f>'LAUS File'!L821</f>
        <v>0</v>
      </c>
      <c r="G89" s="83"/>
      <c r="H89" s="95">
        <f>'LAUS File'!L830</f>
        <v>0</v>
      </c>
      <c r="I89" s="95">
        <f>'LAUS File'!L831</f>
        <v>0</v>
      </c>
      <c r="J89" s="95">
        <f>'LAUS File'!L832</f>
        <v>0</v>
      </c>
      <c r="K89" s="94">
        <f>'LAUS File'!L833</f>
        <v>0</v>
      </c>
    </row>
    <row r="90" spans="1:12" ht="11.4" customHeight="1">
      <c r="A90" s="142" t="s">
        <v>670</v>
      </c>
      <c r="B90" s="144">
        <f>'LAUS File'!L90</f>
        <v>0</v>
      </c>
      <c r="C90" s="144">
        <f>'LAUS File'!L91</f>
        <v>0</v>
      </c>
      <c r="D90" s="144">
        <f>'LAUS File'!L92</f>
        <v>0</v>
      </c>
      <c r="E90" s="141">
        <f>'LAUS File'!L93</f>
        <v>0</v>
      </c>
      <c r="G90" s="139" t="s">
        <v>663</v>
      </c>
      <c r="H90" s="144">
        <f>'LAUS File'!L58</f>
        <v>0</v>
      </c>
      <c r="I90" s="144">
        <f>'LAUS File'!L59</f>
        <v>0</v>
      </c>
      <c r="J90" s="144">
        <f>'LAUS File'!L60</f>
        <v>0</v>
      </c>
      <c r="K90" s="141">
        <f>'LAUS File'!L61</f>
        <v>0</v>
      </c>
    </row>
    <row r="91" spans="1:12" ht="11.4" customHeight="1">
      <c r="A91" s="142" t="s">
        <v>682</v>
      </c>
      <c r="B91" s="144">
        <f>'LAUS File'!L150</f>
        <v>0</v>
      </c>
      <c r="C91" s="144">
        <f>'LAUS File'!L151</f>
        <v>0</v>
      </c>
      <c r="D91" s="144">
        <f>'LAUS File'!L152</f>
        <v>0</v>
      </c>
      <c r="E91" s="141">
        <f>'LAUS File'!L153</f>
        <v>0</v>
      </c>
      <c r="G91" s="142" t="s">
        <v>674</v>
      </c>
      <c r="H91" s="145">
        <f>'LAUS File'!L118</f>
        <v>0</v>
      </c>
      <c r="I91" s="145">
        <f>'LAUS File'!L119</f>
        <v>0</v>
      </c>
      <c r="J91" s="145">
        <f>'LAUS File'!L120</f>
        <v>0</v>
      </c>
      <c r="K91" s="141">
        <f>'LAUS File'!L121</f>
        <v>0</v>
      </c>
    </row>
    <row r="92" spans="1:12" ht="11.4" customHeight="1">
      <c r="A92" s="142" t="s">
        <v>696</v>
      </c>
      <c r="B92" s="144">
        <f>'LAUS File'!L218</f>
        <v>0</v>
      </c>
      <c r="C92" s="144">
        <f>'LAUS File'!L219</f>
        <v>0</v>
      </c>
      <c r="D92" s="144">
        <f>'LAUS File'!L220</f>
        <v>0</v>
      </c>
      <c r="E92" s="141">
        <f>'LAUS File'!L221</f>
        <v>0</v>
      </c>
      <c r="G92" s="142" t="s">
        <v>675</v>
      </c>
      <c r="H92" s="144">
        <f>'LAUS File'!L122</f>
        <v>0</v>
      </c>
      <c r="I92" s="144">
        <f>'LAUS File'!L123</f>
        <v>0</v>
      </c>
      <c r="J92" s="144">
        <f>'LAUS File'!L124</f>
        <v>0</v>
      </c>
      <c r="K92" s="141">
        <f>'LAUS File'!L125</f>
        <v>0</v>
      </c>
    </row>
    <row r="93" spans="1:12" ht="11.4" customHeight="1">
      <c r="A93" s="142" t="s">
        <v>701</v>
      </c>
      <c r="B93" s="144">
        <f>'LAUS File'!L250</f>
        <v>0</v>
      </c>
      <c r="C93" s="144">
        <f>'LAUS File'!L251</f>
        <v>0</v>
      </c>
      <c r="D93" s="144">
        <f>'LAUS File'!L252</f>
        <v>0</v>
      </c>
      <c r="E93" s="141">
        <f>'LAUS File'!L253</f>
        <v>0</v>
      </c>
      <c r="G93" s="142" t="s">
        <v>683</v>
      </c>
      <c r="H93" s="144">
        <f>'LAUS File'!L154</f>
        <v>0</v>
      </c>
      <c r="I93" s="144">
        <f>'LAUS File'!L155</f>
        <v>0</v>
      </c>
      <c r="J93" s="144">
        <f>'LAUS File'!L156</f>
        <v>0</v>
      </c>
      <c r="K93" s="141">
        <f>'LAUS File'!L157</f>
        <v>0</v>
      </c>
    </row>
    <row r="94" spans="1:12" ht="11.4" customHeight="1">
      <c r="A94" s="142" t="s">
        <v>705</v>
      </c>
      <c r="B94" s="144">
        <f>'LAUS File'!L270</f>
        <v>0</v>
      </c>
      <c r="C94" s="144">
        <f>'LAUS File'!L271</f>
        <v>0</v>
      </c>
      <c r="D94" s="144">
        <f>'LAUS File'!L272</f>
        <v>0</v>
      </c>
      <c r="E94" s="141">
        <f>'LAUS File'!L273</f>
        <v>0</v>
      </c>
      <c r="G94" s="142" t="s">
        <v>685</v>
      </c>
      <c r="H94" s="144">
        <f>'LAUS File'!L162</f>
        <v>0</v>
      </c>
      <c r="I94" s="144">
        <f>'LAUS File'!L163</f>
        <v>0</v>
      </c>
      <c r="J94" s="144">
        <f>'LAUS File'!L164</f>
        <v>0</v>
      </c>
      <c r="K94" s="141">
        <f>'LAUS File'!L165</f>
        <v>0</v>
      </c>
    </row>
    <row r="95" spans="1:12" ht="11.4" customHeight="1">
      <c r="A95" s="142" t="s">
        <v>706</v>
      </c>
      <c r="B95" s="144">
        <f>'LAUS File'!L274</f>
        <v>0</v>
      </c>
      <c r="C95" s="144">
        <f>'LAUS File'!L275</f>
        <v>0</v>
      </c>
      <c r="D95" s="144">
        <f>'LAUS File'!L276</f>
        <v>0</v>
      </c>
      <c r="E95" s="141">
        <f>'LAUS File'!L277</f>
        <v>0</v>
      </c>
      <c r="G95" s="142" t="s">
        <v>703</v>
      </c>
      <c r="H95" s="144">
        <f>'LAUS File'!L258</f>
        <v>0</v>
      </c>
      <c r="I95" s="144">
        <f>'LAUS File'!L259</f>
        <v>0</v>
      </c>
      <c r="J95" s="144">
        <f>'LAUS File'!L260</f>
        <v>0</v>
      </c>
      <c r="K95" s="141">
        <f>'LAUS File'!L261</f>
        <v>0</v>
      </c>
    </row>
    <row r="96" spans="1:12" ht="11.4" customHeight="1">
      <c r="A96" s="142" t="s">
        <v>717</v>
      </c>
      <c r="B96" s="144">
        <f>'LAUS File'!L322</f>
        <v>0</v>
      </c>
      <c r="C96" s="144">
        <f>'LAUS File'!L323</f>
        <v>0</v>
      </c>
      <c r="D96" s="144">
        <f>'LAUS File'!L324</f>
        <v>0</v>
      </c>
      <c r="E96" s="141">
        <f>'LAUS File'!L325</f>
        <v>0</v>
      </c>
      <c r="G96" s="142" t="s">
        <v>711</v>
      </c>
      <c r="H96" s="144">
        <f>'LAUS File'!L298</f>
        <v>0</v>
      </c>
      <c r="I96" s="144">
        <f>'LAUS File'!L299</f>
        <v>0</v>
      </c>
      <c r="J96" s="144">
        <f>'LAUS File'!L300</f>
        <v>0</v>
      </c>
      <c r="K96" s="141">
        <f>'LAUS File'!L301</f>
        <v>0</v>
      </c>
    </row>
    <row r="97" spans="1:11" ht="11.4" customHeight="1">
      <c r="A97" s="142" t="s">
        <v>718</v>
      </c>
      <c r="B97" s="144">
        <f>'LAUS File'!L326</f>
        <v>0</v>
      </c>
      <c r="C97" s="144">
        <f>'LAUS File'!L327</f>
        <v>0</v>
      </c>
      <c r="D97" s="144">
        <f>'LAUS File'!L328</f>
        <v>0</v>
      </c>
      <c r="E97" s="141">
        <f>'LAUS File'!L329</f>
        <v>0</v>
      </c>
      <c r="G97" s="142" t="s">
        <v>712</v>
      </c>
      <c r="H97" s="144">
        <f>'LAUS File'!L302</f>
        <v>0</v>
      </c>
      <c r="I97" s="144">
        <f>'LAUS File'!L303</f>
        <v>0</v>
      </c>
      <c r="J97" s="144">
        <f>'LAUS File'!L304</f>
        <v>0</v>
      </c>
      <c r="K97" s="141">
        <f>'LAUS File'!L305</f>
        <v>0</v>
      </c>
    </row>
    <row r="98" spans="1:11" ht="11.4" customHeight="1">
      <c r="A98" s="142" t="s">
        <v>719</v>
      </c>
      <c r="B98" s="144">
        <f>'LAUS File'!L330</f>
        <v>0</v>
      </c>
      <c r="C98" s="144">
        <f>'LAUS File'!L331</f>
        <v>0</v>
      </c>
      <c r="D98" s="144">
        <f>'LAUS File'!L332</f>
        <v>0</v>
      </c>
      <c r="E98" s="141">
        <f>'LAUS File'!L333</f>
        <v>0</v>
      </c>
      <c r="G98" s="142" t="s">
        <v>714</v>
      </c>
      <c r="H98" s="144">
        <f>'LAUS File'!L310</f>
        <v>0</v>
      </c>
      <c r="I98" s="144">
        <f>'LAUS File'!L311</f>
        <v>0</v>
      </c>
      <c r="J98" s="144">
        <f>'LAUS File'!L312</f>
        <v>0</v>
      </c>
      <c r="K98" s="141">
        <f>'LAUS File'!L313</f>
        <v>0</v>
      </c>
    </row>
    <row r="99" spans="1:11" ht="11.4" customHeight="1">
      <c r="A99" s="142" t="s">
        <v>731</v>
      </c>
      <c r="B99" s="144">
        <f>'LAUS File'!L382</f>
        <v>0</v>
      </c>
      <c r="C99" s="144">
        <f>'LAUS File'!L383</f>
        <v>0</v>
      </c>
      <c r="D99" s="144">
        <f>'LAUS File'!L384</f>
        <v>0</v>
      </c>
      <c r="E99" s="141">
        <f>'LAUS File'!L385</f>
        <v>0</v>
      </c>
      <c r="G99" s="142" t="s">
        <v>720</v>
      </c>
      <c r="H99" s="144">
        <f>'LAUS File'!L334</f>
        <v>0</v>
      </c>
      <c r="I99" s="144">
        <f>'LAUS File'!L335</f>
        <v>0</v>
      </c>
      <c r="J99" s="144">
        <f>'LAUS File'!L336</f>
        <v>0</v>
      </c>
      <c r="K99" s="141">
        <f>'LAUS File'!L337</f>
        <v>0</v>
      </c>
    </row>
    <row r="100" spans="1:11" ht="11.4" customHeight="1">
      <c r="A100" s="142" t="s">
        <v>737</v>
      </c>
      <c r="B100" s="144">
        <f>'LAUS File'!L418</f>
        <v>0</v>
      </c>
      <c r="C100" s="144">
        <f>'LAUS File'!L419</f>
        <v>0</v>
      </c>
      <c r="D100" s="144">
        <f>'LAUS File'!L420</f>
        <v>0</v>
      </c>
      <c r="E100" s="141">
        <f>'LAUS File'!L421</f>
        <v>0</v>
      </c>
      <c r="G100" s="142" t="s">
        <v>732</v>
      </c>
      <c r="H100" s="144">
        <f>'LAUS File'!L386</f>
        <v>0</v>
      </c>
      <c r="I100" s="144">
        <f>'LAUS File'!L387</f>
        <v>0</v>
      </c>
      <c r="J100" s="144">
        <f>'LAUS File'!L388</f>
        <v>0</v>
      </c>
      <c r="K100" s="141">
        <f>'LAUS File'!L389</f>
        <v>0</v>
      </c>
    </row>
    <row r="101" spans="1:11" ht="11.4" customHeight="1">
      <c r="A101" s="142" t="s">
        <v>742</v>
      </c>
      <c r="B101" s="144">
        <f>'LAUS File'!L446</f>
        <v>0</v>
      </c>
      <c r="C101" s="144">
        <f>'LAUS File'!L447</f>
        <v>0</v>
      </c>
      <c r="D101" s="144">
        <f>'LAUS File'!L448</f>
        <v>0</v>
      </c>
      <c r="E101" s="141">
        <f>'LAUS File'!L449</f>
        <v>0</v>
      </c>
      <c r="G101" s="142" t="s">
        <v>735</v>
      </c>
      <c r="H101" s="144">
        <f>'LAUS File'!L406</f>
        <v>0</v>
      </c>
      <c r="I101" s="144">
        <f>'LAUS File'!L407</f>
        <v>0</v>
      </c>
      <c r="J101" s="144">
        <f>'LAUS File'!L408</f>
        <v>0</v>
      </c>
      <c r="K101" s="141">
        <f>'LAUS File'!L409</f>
        <v>0</v>
      </c>
    </row>
    <row r="102" spans="1:11" ht="11.4" customHeight="1">
      <c r="A102" s="142" t="s">
        <v>743</v>
      </c>
      <c r="B102" s="144">
        <f>'LAUS File'!L454</f>
        <v>0</v>
      </c>
      <c r="C102" s="144">
        <f>'LAUS File'!L455</f>
        <v>0</v>
      </c>
      <c r="D102" s="144">
        <f>'LAUS File'!L456</f>
        <v>0</v>
      </c>
      <c r="E102" s="141">
        <f>'LAUS File'!L457</f>
        <v>0</v>
      </c>
      <c r="G102" s="142" t="s">
        <v>738</v>
      </c>
      <c r="H102" s="144">
        <f>'LAUS File'!L430</f>
        <v>0</v>
      </c>
      <c r="I102" s="144">
        <f>'LAUS File'!L431</f>
        <v>0</v>
      </c>
      <c r="J102" s="144">
        <f>'LAUS File'!L432</f>
        <v>0</v>
      </c>
      <c r="K102" s="141">
        <f>'LAUS File'!L433</f>
        <v>0</v>
      </c>
    </row>
    <row r="103" spans="1:11" ht="11.4" customHeight="1">
      <c r="A103" s="142" t="s">
        <v>753</v>
      </c>
      <c r="B103" s="144">
        <f>'LAUS File'!L494</f>
        <v>0</v>
      </c>
      <c r="C103" s="144">
        <f>'LAUS File'!L495</f>
        <v>0</v>
      </c>
      <c r="D103" s="144">
        <f>'LAUS File'!L496</f>
        <v>0</v>
      </c>
      <c r="E103" s="141">
        <f>'LAUS File'!L497</f>
        <v>0</v>
      </c>
      <c r="G103" s="142" t="s">
        <v>740</v>
      </c>
      <c r="H103" s="144">
        <f>'LAUS File'!L438</f>
        <v>0</v>
      </c>
      <c r="I103" s="144">
        <f>'LAUS File'!L439</f>
        <v>0</v>
      </c>
      <c r="J103" s="144">
        <f>'LAUS File'!L440</f>
        <v>0</v>
      </c>
      <c r="K103" s="141">
        <f>'LAUS File'!L441</f>
        <v>0</v>
      </c>
    </row>
    <row r="104" spans="1:11" ht="11.4" customHeight="1">
      <c r="A104" s="142" t="s">
        <v>758</v>
      </c>
      <c r="B104" s="144">
        <f>'LAUS File'!L522</f>
        <v>0</v>
      </c>
      <c r="C104" s="144">
        <f>'LAUS File'!L523</f>
        <v>0</v>
      </c>
      <c r="D104" s="144">
        <f>'LAUS File'!L524</f>
        <v>0</v>
      </c>
      <c r="E104" s="141">
        <f>'LAUS File'!L525</f>
        <v>0</v>
      </c>
      <c r="G104" s="142" t="s">
        <v>757</v>
      </c>
      <c r="H104" s="144">
        <f>'LAUS File'!L518</f>
        <v>0</v>
      </c>
      <c r="I104" s="144">
        <f>'LAUS File'!L519</f>
        <v>0</v>
      </c>
      <c r="J104" s="144">
        <f>'LAUS File'!L520</f>
        <v>0</v>
      </c>
      <c r="K104" s="141">
        <f>'LAUS File'!L521</f>
        <v>0</v>
      </c>
    </row>
    <row r="105" spans="1:11" ht="11.4" customHeight="1">
      <c r="A105" s="142" t="s">
        <v>770</v>
      </c>
      <c r="B105" s="144">
        <f>'LAUS File'!L570</f>
        <v>0</v>
      </c>
      <c r="C105" s="144">
        <f>'LAUS File'!L571</f>
        <v>0</v>
      </c>
      <c r="D105" s="144">
        <f>'LAUS File'!L572</f>
        <v>0</v>
      </c>
      <c r="E105" s="141">
        <f>'LAUS File'!L573</f>
        <v>0</v>
      </c>
      <c r="G105" s="142" t="s">
        <v>759</v>
      </c>
      <c r="H105" s="144">
        <f>'LAUS File'!L526</f>
        <v>0</v>
      </c>
      <c r="I105" s="144">
        <f>'LAUS File'!L527</f>
        <v>0</v>
      </c>
      <c r="J105" s="144">
        <f>'LAUS File'!L528</f>
        <v>0</v>
      </c>
      <c r="K105" s="141">
        <f>'LAUS File'!L529</f>
        <v>0</v>
      </c>
    </row>
    <row r="106" spans="1:11" ht="11.4" customHeight="1">
      <c r="A106" s="142" t="s">
        <v>773</v>
      </c>
      <c r="B106" s="144">
        <f>'LAUS File'!L586</f>
        <v>0</v>
      </c>
      <c r="C106" s="144">
        <f>'LAUS File'!L587</f>
        <v>0</v>
      </c>
      <c r="D106" s="144">
        <f>'LAUS File'!L588</f>
        <v>0</v>
      </c>
      <c r="E106" s="141">
        <f>'LAUS File'!L589</f>
        <v>0</v>
      </c>
      <c r="G106" s="142" t="s">
        <v>763</v>
      </c>
      <c r="H106" s="144">
        <f>'LAUS File'!L538</f>
        <v>0</v>
      </c>
      <c r="I106" s="144">
        <f>'LAUS File'!L539</f>
        <v>0</v>
      </c>
      <c r="J106" s="144">
        <f>'LAUS File'!L540</f>
        <v>0</v>
      </c>
      <c r="K106" s="141">
        <f>'LAUS File'!L541</f>
        <v>0</v>
      </c>
    </row>
    <row r="107" spans="1:11" ht="11.4" customHeight="1">
      <c r="A107" s="142" t="s">
        <v>784</v>
      </c>
      <c r="B107" s="144">
        <f>'LAUS File'!L646</f>
        <v>0</v>
      </c>
      <c r="C107" s="144">
        <f>'LAUS File'!L647</f>
        <v>0</v>
      </c>
      <c r="D107" s="144">
        <f>'LAUS File'!L648</f>
        <v>0</v>
      </c>
      <c r="E107" s="141">
        <f>'LAUS File'!L649</f>
        <v>0</v>
      </c>
      <c r="G107" s="142" t="s">
        <v>162</v>
      </c>
      <c r="H107" s="144">
        <f>'LAUS File'!L610</f>
        <v>0</v>
      </c>
      <c r="I107" s="144">
        <f>'LAUS File'!L611</f>
        <v>0</v>
      </c>
      <c r="J107" s="144">
        <f>'LAUS File'!L612</f>
        <v>0</v>
      </c>
      <c r="K107" s="141">
        <f>'LAUS File'!L613</f>
        <v>0</v>
      </c>
    </row>
    <row r="108" spans="1:11" ht="11.4" customHeight="1">
      <c r="A108" s="139" t="s">
        <v>792</v>
      </c>
      <c r="B108" s="144">
        <f>'LAUS File'!L690</f>
        <v>0</v>
      </c>
      <c r="C108" s="144">
        <f>'LAUS File'!L691</f>
        <v>0</v>
      </c>
      <c r="D108" s="144">
        <f>'LAUS File'!L692</f>
        <v>0</v>
      </c>
      <c r="E108" s="141">
        <f>'LAUS File'!L693</f>
        <v>0</v>
      </c>
      <c r="G108" s="142" t="s">
        <v>782</v>
      </c>
      <c r="H108" s="144">
        <f>'LAUS File'!L634</f>
        <v>0</v>
      </c>
      <c r="I108" s="144">
        <f>'LAUS File'!L635</f>
        <v>0</v>
      </c>
      <c r="J108" s="144">
        <f>'LAUS File'!L636</f>
        <v>0</v>
      </c>
      <c r="K108" s="141">
        <f>'LAUS File'!L637</f>
        <v>0</v>
      </c>
    </row>
    <row r="109" spans="1:11" ht="11.4" customHeight="1">
      <c r="A109" s="77"/>
      <c r="B109" s="98"/>
      <c r="C109" s="98"/>
      <c r="D109" s="98"/>
      <c r="E109" s="91"/>
      <c r="G109" s="142" t="s">
        <v>783</v>
      </c>
      <c r="H109" s="144">
        <f>'LAUS File'!L638</f>
        <v>0</v>
      </c>
      <c r="I109" s="144">
        <f>'LAUS File'!L639</f>
        <v>0</v>
      </c>
      <c r="J109" s="144">
        <f>'LAUS File'!L640</f>
        <v>0</v>
      </c>
      <c r="K109" s="141">
        <f>'LAUS File'!L641</f>
        <v>0</v>
      </c>
    </row>
    <row r="110" spans="1:11" ht="11.4" customHeight="1">
      <c r="G110" s="142" t="s">
        <v>791</v>
      </c>
      <c r="H110" s="144">
        <f>'LAUS File'!L686</f>
        <v>0</v>
      </c>
      <c r="I110" s="144">
        <f>'LAUS File'!L687</f>
        <v>0</v>
      </c>
      <c r="J110" s="144">
        <f>'LAUS File'!L688</f>
        <v>0</v>
      </c>
      <c r="K110" s="141">
        <f>'LAUS File'!L689</f>
        <v>0</v>
      </c>
    </row>
    <row r="111" spans="1:11" ht="11.4" customHeight="1">
      <c r="A111" s="83" t="s">
        <v>803</v>
      </c>
      <c r="B111" s="95"/>
      <c r="C111" s="95"/>
      <c r="D111" s="95"/>
      <c r="E111" s="94"/>
    </row>
    <row r="112" spans="1:11" ht="11.4" customHeight="1">
      <c r="A112" s="83"/>
      <c r="B112" s="95">
        <f>'LAUS File'!L798</f>
        <v>0</v>
      </c>
      <c r="C112" s="95">
        <f>'LAUS File'!L799</f>
        <v>0</v>
      </c>
      <c r="D112" s="95">
        <f>'LAUS File'!L800</f>
        <v>0</v>
      </c>
      <c r="E112" s="94">
        <f>'LAUS File'!L801</f>
        <v>0</v>
      </c>
    </row>
    <row r="113" spans="1:12" ht="11.4" customHeight="1">
      <c r="A113" s="142" t="s">
        <v>661</v>
      </c>
      <c r="B113" s="140">
        <f>'LAUS File'!L50</f>
        <v>0</v>
      </c>
      <c r="C113" s="140">
        <f>'LAUS File'!L51</f>
        <v>0</v>
      </c>
      <c r="D113" s="140">
        <f>'LAUS File'!L52</f>
        <v>0</v>
      </c>
      <c r="E113" s="129">
        <f>'LAUS File'!L53</f>
        <v>0</v>
      </c>
      <c r="G113" s="80" t="s">
        <v>802</v>
      </c>
      <c r="H113" s="81"/>
      <c r="I113" s="81"/>
      <c r="J113" s="81"/>
      <c r="K113" s="82"/>
    </row>
    <row r="114" spans="1:12" ht="11.4" customHeight="1">
      <c r="A114" s="142" t="s">
        <v>673</v>
      </c>
      <c r="B114" s="140">
        <f>'LAUS File'!L114</f>
        <v>0</v>
      </c>
      <c r="C114" s="140">
        <f>'LAUS File'!L115</f>
        <v>0</v>
      </c>
      <c r="D114" s="140">
        <f>'LAUS File'!L116</f>
        <v>0</v>
      </c>
      <c r="E114" s="141">
        <f>'LAUS File'!L117</f>
        <v>0</v>
      </c>
      <c r="G114" s="81"/>
      <c r="H114" s="95">
        <f>'LAUS File'!L822</f>
        <v>0</v>
      </c>
      <c r="I114" s="95">
        <f>'LAUS File'!L823</f>
        <v>0</v>
      </c>
      <c r="J114" s="95">
        <f>'LAUS File'!L824</f>
        <v>0</v>
      </c>
      <c r="K114" s="94">
        <f>'LAUS File'!L825</f>
        <v>0</v>
      </c>
    </row>
    <row r="115" spans="1:12" ht="11.4" customHeight="1">
      <c r="A115" s="142" t="s">
        <v>676</v>
      </c>
      <c r="B115" s="140">
        <f>'LAUS File'!L126</f>
        <v>0</v>
      </c>
      <c r="C115" s="140">
        <f>'LAUS File'!L127</f>
        <v>0</v>
      </c>
      <c r="D115" s="140">
        <f>'LAUS File'!L128</f>
        <v>0</v>
      </c>
      <c r="E115" s="141">
        <f>'LAUS File'!L129</f>
        <v>0</v>
      </c>
      <c r="G115" s="139" t="s">
        <v>660</v>
      </c>
      <c r="H115" s="144">
        <f>'LAUS File'!L46</f>
        <v>0</v>
      </c>
      <c r="I115" s="144">
        <f>'LAUS File'!L47</f>
        <v>0</v>
      </c>
      <c r="J115" s="144">
        <f>'LAUS File'!L48</f>
        <v>0</v>
      </c>
      <c r="K115" s="141">
        <f>'LAUS File'!L49</f>
        <v>0</v>
      </c>
    </row>
    <row r="116" spans="1:12" ht="11.4" customHeight="1">
      <c r="A116" s="142" t="s">
        <v>678</v>
      </c>
      <c r="B116" s="140">
        <f>'LAUS File'!L134</f>
        <v>0</v>
      </c>
      <c r="C116" s="140">
        <f>'LAUS File'!L135</f>
        <v>0</v>
      </c>
      <c r="D116" s="140">
        <f>'LAUS File'!L136</f>
        <v>0</v>
      </c>
      <c r="E116" s="141">
        <f>'LAUS File'!L137</f>
        <v>0</v>
      </c>
      <c r="G116" s="139" t="s">
        <v>664</v>
      </c>
      <c r="H116" s="144">
        <f>'LAUS File'!L62</f>
        <v>0</v>
      </c>
      <c r="I116" s="144">
        <f>'LAUS File'!L63</f>
        <v>0</v>
      </c>
      <c r="J116" s="144">
        <f>'LAUS File'!L64</f>
        <v>0</v>
      </c>
      <c r="K116" s="141">
        <f>'LAUS File'!L65</f>
        <v>0</v>
      </c>
    </row>
    <row r="117" spans="1:12" ht="11.4" customHeight="1">
      <c r="A117" s="142" t="s">
        <v>690</v>
      </c>
      <c r="B117" s="140">
        <f>'LAUS File'!L194</f>
        <v>0</v>
      </c>
      <c r="C117" s="140">
        <f>'LAUS File'!L195</f>
        <v>0</v>
      </c>
      <c r="D117" s="140">
        <f>'LAUS File'!L196</f>
        <v>0</v>
      </c>
      <c r="E117" s="141">
        <f>'LAUS File'!L197</f>
        <v>0</v>
      </c>
      <c r="G117" s="139" t="s">
        <v>667</v>
      </c>
      <c r="H117" s="144">
        <f>'LAUS File'!L78</f>
        <v>0</v>
      </c>
      <c r="I117" s="144">
        <f>'LAUS File'!L79</f>
        <v>0</v>
      </c>
      <c r="J117" s="144">
        <f>'LAUS File'!L80</f>
        <v>0</v>
      </c>
      <c r="K117" s="141">
        <f>'LAUS File'!L81</f>
        <v>0</v>
      </c>
    </row>
    <row r="118" spans="1:12" ht="11.4" customHeight="1">
      <c r="A118" s="142" t="s">
        <v>710</v>
      </c>
      <c r="B118" s="140">
        <f>'LAUS File'!L290</f>
        <v>0</v>
      </c>
      <c r="C118" s="140">
        <f>'LAUS File'!L291</f>
        <v>0</v>
      </c>
      <c r="D118" s="140">
        <f>'LAUS File'!L292</f>
        <v>0</v>
      </c>
      <c r="E118" s="141">
        <f>'LAUS File'!L293</f>
        <v>0</v>
      </c>
      <c r="G118" s="139" t="s">
        <v>672</v>
      </c>
      <c r="H118" s="144">
        <f>'LAUS File'!L106</f>
        <v>0</v>
      </c>
      <c r="I118" s="144">
        <f>'LAUS File'!L107</f>
        <v>0</v>
      </c>
      <c r="J118" s="144">
        <f>'LAUS File'!L108</f>
        <v>0</v>
      </c>
      <c r="K118" s="141">
        <f>'LAUS File'!L109</f>
        <v>0</v>
      </c>
    </row>
    <row r="119" spans="1:12" ht="11.4" customHeight="1">
      <c r="A119" s="142" t="s">
        <v>715</v>
      </c>
      <c r="B119" s="140">
        <f>'LAUS File'!L314</f>
        <v>0</v>
      </c>
      <c r="C119" s="140">
        <f>'LAUS File'!L315</f>
        <v>0</v>
      </c>
      <c r="D119" s="140">
        <f>'LAUS File'!L316</f>
        <v>0</v>
      </c>
      <c r="E119" s="141">
        <f>'LAUS File'!L317</f>
        <v>0</v>
      </c>
      <c r="G119" s="142" t="s">
        <v>679</v>
      </c>
      <c r="H119" s="144">
        <f>'LAUS File'!L138</f>
        <v>0</v>
      </c>
      <c r="I119" s="144">
        <f>'LAUS File'!L139</f>
        <v>0</v>
      </c>
      <c r="J119" s="144">
        <f>'LAUS File'!L140</f>
        <v>0</v>
      </c>
      <c r="K119" s="141">
        <f>'LAUS File'!L141</f>
        <v>0</v>
      </c>
    </row>
    <row r="120" spans="1:12" ht="11.4" customHeight="1">
      <c r="A120" s="142" t="s">
        <v>748</v>
      </c>
      <c r="B120" s="140">
        <f>'LAUS File'!L474</f>
        <v>0</v>
      </c>
      <c r="C120" s="140">
        <f>'LAUS File'!L475</f>
        <v>0</v>
      </c>
      <c r="D120" s="140">
        <f>'LAUS File'!L476</f>
        <v>0</v>
      </c>
      <c r="E120" s="141">
        <f>'LAUS File'!L477</f>
        <v>0</v>
      </c>
      <c r="G120" s="139" t="s">
        <v>688</v>
      </c>
      <c r="H120" s="144">
        <f>'LAUS File'!L186</f>
        <v>0</v>
      </c>
      <c r="I120" s="144">
        <f>'LAUS File'!L187</f>
        <v>0</v>
      </c>
      <c r="J120" s="144">
        <f>'LAUS File'!L188</f>
        <v>0</v>
      </c>
      <c r="K120" s="141">
        <f>'LAUS File'!L189</f>
        <v>0</v>
      </c>
    </row>
    <row r="121" spans="1:12" ht="11.4" customHeight="1">
      <c r="A121" s="142" t="s">
        <v>751</v>
      </c>
      <c r="B121" s="140">
        <f>'LAUS File'!L486</f>
        <v>0</v>
      </c>
      <c r="C121" s="140">
        <f>'LAUS File'!L487</f>
        <v>0</v>
      </c>
      <c r="D121" s="140">
        <f>'LAUS File'!L488</f>
        <v>0</v>
      </c>
      <c r="E121" s="141">
        <f>'LAUS File'!L489</f>
        <v>0</v>
      </c>
      <c r="G121" s="139" t="s">
        <v>727</v>
      </c>
      <c r="H121" s="144">
        <f>'LAUS File'!L362</f>
        <v>0</v>
      </c>
      <c r="I121" s="144">
        <f>'LAUS File'!L363</f>
        <v>0</v>
      </c>
      <c r="J121" s="144">
        <f>'LAUS File'!L364</f>
        <v>0</v>
      </c>
      <c r="K121" s="141">
        <f>'LAUS File'!L365</f>
        <v>0</v>
      </c>
    </row>
    <row r="122" spans="1:12" ht="11.4" customHeight="1">
      <c r="A122" s="142" t="s">
        <v>755</v>
      </c>
      <c r="B122" s="140">
        <f>'LAUS File'!L502</f>
        <v>0</v>
      </c>
      <c r="C122" s="140">
        <f>'LAUS File'!L503</f>
        <v>0</v>
      </c>
      <c r="D122" s="140">
        <f>'LAUS File'!L504</f>
        <v>0</v>
      </c>
      <c r="E122" s="141">
        <f>'LAUS File'!L505</f>
        <v>0</v>
      </c>
      <c r="G122" s="139" t="s">
        <v>733</v>
      </c>
      <c r="H122" s="144">
        <f>'LAUS File'!L390</f>
        <v>0</v>
      </c>
      <c r="I122" s="144">
        <f>'LAUS File'!L391</f>
        <v>0</v>
      </c>
      <c r="J122" s="144">
        <f>'LAUS File'!L392</f>
        <v>0</v>
      </c>
      <c r="K122" s="141">
        <f>'LAUS File'!L393</f>
        <v>0</v>
      </c>
      <c r="L122" s="92"/>
    </row>
    <row r="123" spans="1:12" ht="11.4" customHeight="1">
      <c r="A123" s="139" t="s">
        <v>761</v>
      </c>
      <c r="B123" s="140">
        <f>'LAUS File'!L530</f>
        <v>0</v>
      </c>
      <c r="C123" s="140">
        <f>'LAUS File'!L531</f>
        <v>0</v>
      </c>
      <c r="D123" s="140">
        <f>'LAUS File'!L532</f>
        <v>0</v>
      </c>
      <c r="E123" s="141">
        <f>'LAUS File'!L533</f>
        <v>0</v>
      </c>
      <c r="G123" s="139" t="s">
        <v>747</v>
      </c>
      <c r="H123" s="144">
        <f>'LAUS File'!L470</f>
        <v>0</v>
      </c>
      <c r="I123" s="144">
        <f>'LAUS File'!L471</f>
        <v>0</v>
      </c>
      <c r="J123" s="144">
        <f>'LAUS File'!L472</f>
        <v>0</v>
      </c>
      <c r="K123" s="141">
        <f>'LAUS File'!L473</f>
        <v>0</v>
      </c>
      <c r="L123" s="92"/>
    </row>
    <row r="124" spans="1:12" ht="11.4" customHeight="1">
      <c r="A124" s="142" t="s">
        <v>772</v>
      </c>
      <c r="B124" s="140">
        <f>'LAUS File'!L582</f>
        <v>0</v>
      </c>
      <c r="C124" s="140">
        <f>'LAUS File'!L583</f>
        <v>0</v>
      </c>
      <c r="D124" s="140">
        <f>'LAUS File'!L584</f>
        <v>0</v>
      </c>
      <c r="E124" s="141">
        <f>'LAUS File'!L585</f>
        <v>0</v>
      </c>
      <c r="G124" s="139" t="s">
        <v>750</v>
      </c>
      <c r="H124" s="144">
        <f>'LAUS File'!L482</f>
        <v>0</v>
      </c>
      <c r="I124" s="144">
        <f>'LAUS File'!L483</f>
        <v>0</v>
      </c>
      <c r="J124" s="144">
        <f>'LAUS File'!L484</f>
        <v>0</v>
      </c>
      <c r="K124" s="141">
        <f>'LAUS File'!L485</f>
        <v>0</v>
      </c>
      <c r="L124" s="92"/>
    </row>
    <row r="125" spans="1:12" ht="11.4" customHeight="1">
      <c r="A125" s="142" t="s">
        <v>776</v>
      </c>
      <c r="B125" s="140">
        <f>'LAUS File'!L602</f>
        <v>0</v>
      </c>
      <c r="C125" s="140">
        <f>'LAUS File'!L603</f>
        <v>0</v>
      </c>
      <c r="D125" s="140">
        <f>'LAUS File'!L604</f>
        <v>0</v>
      </c>
      <c r="E125" s="141">
        <f>'LAUS File'!L605</f>
        <v>0</v>
      </c>
      <c r="G125" s="139" t="s">
        <v>754</v>
      </c>
      <c r="H125" s="144">
        <f>'LAUS File'!L498</f>
        <v>0</v>
      </c>
      <c r="I125" s="144">
        <f>'LAUS File'!L499</f>
        <v>0</v>
      </c>
      <c r="J125" s="144">
        <f>'LAUS File'!L500</f>
        <v>0</v>
      </c>
      <c r="K125" s="141">
        <f>'LAUS File'!L501</f>
        <v>0</v>
      </c>
      <c r="L125" s="92"/>
    </row>
    <row r="126" spans="1:12" ht="11.4" customHeight="1">
      <c r="A126" s="142" t="s">
        <v>778</v>
      </c>
      <c r="B126" s="140">
        <f>'LAUS File'!L618</f>
        <v>0</v>
      </c>
      <c r="C126" s="140">
        <f>'LAUS File'!L619</f>
        <v>0</v>
      </c>
      <c r="D126" s="140">
        <f>'LAUS File'!L620</f>
        <v>0</v>
      </c>
      <c r="E126" s="141">
        <f>'LAUS File'!L621</f>
        <v>0</v>
      </c>
      <c r="G126" s="139" t="s">
        <v>762</v>
      </c>
      <c r="H126" s="144">
        <f>'LAUS File'!L534</f>
        <v>0</v>
      </c>
      <c r="I126" s="144">
        <f>'LAUS File'!L535</f>
        <v>0</v>
      </c>
      <c r="J126" s="144">
        <f>'LAUS File'!L536</f>
        <v>0</v>
      </c>
      <c r="K126" s="141">
        <f>'LAUS File'!L537</f>
        <v>0</v>
      </c>
      <c r="L126" s="92"/>
    </row>
    <row r="127" spans="1:12" ht="11.4" customHeight="1">
      <c r="A127" s="142" t="s">
        <v>780</v>
      </c>
      <c r="B127" s="140">
        <f>'LAUS File'!L626</f>
        <v>0</v>
      </c>
      <c r="C127" s="140">
        <f>'LAUS File'!L627</f>
        <v>0</v>
      </c>
      <c r="D127" s="140">
        <f>'LAUS File'!L628</f>
        <v>0</v>
      </c>
      <c r="E127" s="141">
        <f>'LAUS File'!L629</f>
        <v>0</v>
      </c>
      <c r="G127" s="139" t="s">
        <v>764</v>
      </c>
      <c r="H127" s="144">
        <f>'LAUS File'!L542</f>
        <v>0</v>
      </c>
      <c r="I127" s="144">
        <f>'LAUS File'!L543</f>
        <v>0</v>
      </c>
      <c r="J127" s="144">
        <f>'LAUS File'!L544</f>
        <v>0</v>
      </c>
      <c r="K127" s="141">
        <f>'LAUS File'!L545</f>
        <v>0</v>
      </c>
      <c r="L127" s="92"/>
    </row>
    <row r="128" spans="1:12" ht="11.4" customHeight="1">
      <c r="A128" s="139" t="s">
        <v>798</v>
      </c>
      <c r="B128" s="140">
        <f>'LAUS File'!L714</f>
        <v>0</v>
      </c>
      <c r="C128" s="140">
        <f>'LAUS File'!L715</f>
        <v>0</v>
      </c>
      <c r="D128" s="140">
        <f>'LAUS File'!L716</f>
        <v>0</v>
      </c>
      <c r="E128" s="141">
        <f>'LAUS File'!L717</f>
        <v>0</v>
      </c>
      <c r="G128" s="139" t="s">
        <v>767</v>
      </c>
      <c r="H128" s="144">
        <f>'LAUS File'!L558</f>
        <v>0</v>
      </c>
      <c r="I128" s="144">
        <f>'LAUS File'!L559</f>
        <v>0</v>
      </c>
      <c r="J128" s="144">
        <f>'LAUS File'!L560</f>
        <v>0</v>
      </c>
      <c r="K128" s="141">
        <f>'LAUS File'!L561</f>
        <v>0</v>
      </c>
      <c r="L128" s="92"/>
    </row>
    <row r="129" spans="1:12" ht="11.4" customHeight="1">
      <c r="G129" s="139" t="s">
        <v>775</v>
      </c>
      <c r="H129" s="144">
        <f>'LAUS File'!L598</f>
        <v>0</v>
      </c>
      <c r="I129" s="144">
        <f>'LAUS File'!L599</f>
        <v>0</v>
      </c>
      <c r="J129" s="144">
        <f>'LAUS File'!L600</f>
        <v>0</v>
      </c>
      <c r="K129" s="141">
        <f>'LAUS File'!L601</f>
        <v>0</v>
      </c>
      <c r="L129" s="92"/>
    </row>
    <row r="130" spans="1:12" ht="11.4" customHeight="1">
      <c r="G130" s="139" t="s">
        <v>160</v>
      </c>
      <c r="H130" s="144">
        <f>'LAUS File'!L642</f>
        <v>0</v>
      </c>
      <c r="I130" s="144">
        <f>'LAUS File'!L643</f>
        <v>0</v>
      </c>
      <c r="J130" s="144">
        <f>'LAUS File'!L644</f>
        <v>0</v>
      </c>
      <c r="K130" s="141">
        <f>'LAUS File'!L645</f>
        <v>0</v>
      </c>
      <c r="L130" s="92"/>
    </row>
    <row r="131" spans="1:12" ht="11.4" customHeight="1">
      <c r="G131" s="139" t="s">
        <v>785</v>
      </c>
      <c r="H131" s="144">
        <f>'LAUS File'!L650</f>
        <v>0</v>
      </c>
      <c r="I131" s="144">
        <f>'LAUS File'!L651</f>
        <v>0</v>
      </c>
      <c r="J131" s="144">
        <f>'LAUS File'!L652</f>
        <v>0</v>
      </c>
      <c r="K131" s="141">
        <f>'LAUS File'!L653</f>
        <v>0</v>
      </c>
      <c r="L131" s="92"/>
    </row>
    <row r="132" spans="1:12" ht="11.4" customHeight="1">
      <c r="A132" s="103" t="s">
        <v>581</v>
      </c>
      <c r="B132" s="104"/>
      <c r="C132" s="104"/>
      <c r="D132" s="104"/>
      <c r="E132" s="105"/>
      <c r="G132" s="139" t="s">
        <v>795</v>
      </c>
      <c r="H132" s="144">
        <f>'LAUS File'!L702</f>
        <v>0</v>
      </c>
      <c r="I132" s="144">
        <f>'LAUS File'!L703</f>
        <v>0</v>
      </c>
      <c r="J132" s="144">
        <f>'LAUS File'!L704</f>
        <v>0</v>
      </c>
      <c r="K132" s="141">
        <f>'LAUS File'!L705</f>
        <v>0</v>
      </c>
      <c r="L132" s="92"/>
    </row>
    <row r="133" spans="1:12" ht="11.4" customHeight="1">
      <c r="A133" s="106" t="s">
        <v>214</v>
      </c>
      <c r="B133" s="107">
        <f>'LAUS File'!L911</f>
        <v>0</v>
      </c>
      <c r="C133" s="107">
        <f>'LAUS File'!L912</f>
        <v>0</v>
      </c>
      <c r="D133" s="107">
        <f>'LAUS File'!L913</f>
        <v>0</v>
      </c>
      <c r="E133" s="108">
        <f>'LAUS File'!L914</f>
        <v>0</v>
      </c>
      <c r="G133" s="139" t="s">
        <v>797</v>
      </c>
      <c r="H133" s="144">
        <f>'LAUS File'!L710</f>
        <v>0</v>
      </c>
      <c r="I133" s="144">
        <f>'LAUS File'!L711</f>
        <v>0</v>
      </c>
      <c r="J133" s="144">
        <f>'LAUS File'!L712</f>
        <v>0</v>
      </c>
      <c r="K133" s="141">
        <f>'LAUS File'!L713</f>
        <v>0</v>
      </c>
      <c r="L133" s="92"/>
    </row>
    <row r="134" spans="1:12" ht="11.4" customHeight="1">
      <c r="A134" s="106" t="s">
        <v>166</v>
      </c>
      <c r="B134" s="107">
        <f>'LAUS File'!L874</f>
        <v>0</v>
      </c>
      <c r="C134" s="107">
        <f>'LAUS File'!L875</f>
        <v>0</v>
      </c>
      <c r="D134" s="107">
        <f>'LAUS File'!L876</f>
        <v>0</v>
      </c>
      <c r="E134" s="109">
        <f>'LAUS File'!L877</f>
        <v>0</v>
      </c>
    </row>
    <row r="135" spans="1:12" ht="11.25" customHeight="1">
      <c r="A135" s="106"/>
      <c r="B135" s="58"/>
      <c r="C135" s="58"/>
      <c r="D135" s="58"/>
      <c r="E135" s="110"/>
    </row>
    <row r="136" spans="1:12" ht="11.25" customHeight="1">
      <c r="A136" s="111" t="s">
        <v>582</v>
      </c>
      <c r="B136" s="112"/>
      <c r="C136" s="112"/>
      <c r="D136" s="112"/>
      <c r="E136" s="113"/>
    </row>
    <row r="137" spans="1:12" ht="11.25" customHeight="1">
      <c r="A137" s="106" t="s">
        <v>214</v>
      </c>
      <c r="B137" s="107">
        <f>'LAUS File'!L906</f>
        <v>0</v>
      </c>
      <c r="C137" s="107">
        <f>'LAUS File'!L907</f>
        <v>0</v>
      </c>
      <c r="D137" s="107">
        <f>'LAUS File'!L908</f>
        <v>0</v>
      </c>
      <c r="E137" s="109">
        <f>'LAUS File'!L909</f>
        <v>0</v>
      </c>
    </row>
    <row r="138" spans="1:12" ht="11.25" customHeight="1">
      <c r="A138" s="114" t="s">
        <v>166</v>
      </c>
      <c r="B138" s="115">
        <f>'LAUS File'!L879</f>
        <v>0</v>
      </c>
      <c r="C138" s="115">
        <f>'LAUS File'!L880</f>
        <v>0</v>
      </c>
      <c r="D138" s="115">
        <f>'LAUS File'!L881</f>
        <v>0</v>
      </c>
      <c r="E138" s="116">
        <f>'LAUS File'!L882</f>
        <v>0</v>
      </c>
    </row>
    <row r="139" spans="1:12" ht="11.25" customHeight="1">
      <c r="A139" s="90"/>
      <c r="B139" s="98"/>
      <c r="C139" s="98"/>
      <c r="D139" s="98"/>
      <c r="E139" s="91"/>
    </row>
    <row r="140" spans="1:12" ht="11.25" customHeight="1">
      <c r="A140" s="90"/>
      <c r="B140" s="98"/>
      <c r="C140" s="98"/>
      <c r="D140" s="98"/>
      <c r="E140" s="91"/>
    </row>
    <row r="141" spans="1:12" ht="11.25" customHeight="1">
      <c r="A141" s="62" t="s">
        <v>804</v>
      </c>
      <c r="C141" s="98"/>
      <c r="D141" s="98"/>
      <c r="E141" s="91"/>
    </row>
    <row r="142" spans="1:12" ht="11.25" customHeight="1">
      <c r="A142" s="62" t="s">
        <v>805</v>
      </c>
      <c r="C142" s="98"/>
      <c r="D142" s="98"/>
      <c r="E142" s="91"/>
    </row>
    <row r="143" spans="1:12" ht="11.25" customHeight="1">
      <c r="A143" s="62" t="s">
        <v>806</v>
      </c>
      <c r="C143" s="98"/>
      <c r="D143" s="98"/>
      <c r="E143" s="91"/>
    </row>
    <row r="144" spans="1:12" ht="11.25" customHeight="1">
      <c r="A144" s="90"/>
      <c r="B144" s="98"/>
      <c r="C144" s="98"/>
      <c r="D144" s="98"/>
      <c r="E144" s="91"/>
    </row>
  </sheetData>
  <mergeCells count="10">
    <mergeCell ref="A80:K80"/>
    <mergeCell ref="A81:K81"/>
    <mergeCell ref="A82:K82"/>
    <mergeCell ref="A84:K84"/>
    <mergeCell ref="A4:K4"/>
    <mergeCell ref="A5:K5"/>
    <mergeCell ref="A6:K6"/>
    <mergeCell ref="A7:K7"/>
    <mergeCell ref="A9:K9"/>
    <mergeCell ref="A79:K7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2B37E-5342-4780-8D22-6AEE25F402E0}">
  <dimension ref="A1:N144"/>
  <sheetViews>
    <sheetView showGridLines="0" workbookViewId="0">
      <selection activeCell="A8" sqref="A8"/>
    </sheetView>
  </sheetViews>
  <sheetFormatPr defaultColWidth="9.08984375" defaultRowHeight="12.5"/>
  <cols>
    <col min="1" max="1" width="14.6328125" style="62" customWidth="1"/>
    <col min="2" max="2" width="11.36328125" style="62" customWidth="1"/>
    <col min="3" max="3" width="10.6328125" style="62" customWidth="1"/>
    <col min="4" max="4" width="10.453125" style="62" customWidth="1"/>
    <col min="5" max="5" width="6.36328125" style="72" customWidth="1"/>
    <col min="6" max="6" width="5.36328125" style="62" customWidth="1"/>
    <col min="7" max="7" width="13.453125" style="62" customWidth="1"/>
    <col min="8" max="8" width="11.08984375" style="62" customWidth="1"/>
    <col min="9" max="9" width="10.6328125" style="62" customWidth="1"/>
    <col min="10" max="10" width="10.08984375" style="62" customWidth="1"/>
    <col min="11" max="11" width="6.90625" style="62" customWidth="1"/>
    <col min="12" max="16384" width="9.08984375" style="62"/>
  </cols>
  <sheetData>
    <row r="1" spans="1:12" ht="11.15" customHeight="1">
      <c r="A1" s="58" t="s">
        <v>568</v>
      </c>
      <c r="B1" s="58"/>
      <c r="C1" s="58"/>
      <c r="D1" s="58"/>
      <c r="E1" s="59"/>
      <c r="F1" s="60" t="s">
        <v>569</v>
      </c>
      <c r="G1" s="58"/>
      <c r="H1" s="58"/>
      <c r="I1" s="58"/>
      <c r="J1" s="58"/>
      <c r="K1" s="61" t="s">
        <v>570</v>
      </c>
      <c r="L1" s="61"/>
    </row>
    <row r="2" spans="1:12" ht="11.15" customHeight="1">
      <c r="A2" s="58" t="s">
        <v>5</v>
      </c>
      <c r="B2" s="58"/>
      <c r="C2" s="58"/>
      <c r="D2" s="58"/>
      <c r="E2" s="59"/>
      <c r="F2" s="58"/>
      <c r="G2" s="58"/>
      <c r="H2" s="58" t="s">
        <v>148</v>
      </c>
      <c r="I2" s="60"/>
      <c r="J2" s="61" t="s">
        <v>571</v>
      </c>
      <c r="K2" s="58"/>
      <c r="L2" s="58"/>
    </row>
    <row r="3" spans="1:12" ht="11.15" customHeight="1">
      <c r="A3" s="63" t="s">
        <v>572</v>
      </c>
      <c r="B3" s="58"/>
      <c r="C3" s="58"/>
      <c r="D3" s="58"/>
      <c r="E3" s="59"/>
      <c r="F3" s="58"/>
      <c r="G3" s="58"/>
      <c r="H3" s="58"/>
      <c r="I3" s="58"/>
      <c r="J3" s="58"/>
      <c r="K3" s="64" t="s">
        <v>573</v>
      </c>
      <c r="L3" s="64"/>
    </row>
    <row r="4" spans="1:12" ht="28.5" customHeight="1">
      <c r="A4" s="158" t="s">
        <v>214</v>
      </c>
      <c r="B4" s="158"/>
      <c r="C4" s="158"/>
      <c r="D4" s="158"/>
      <c r="E4" s="158"/>
      <c r="F4" s="158"/>
      <c r="G4" s="158"/>
      <c r="H4" s="158"/>
      <c r="I4" s="158"/>
      <c r="J4" s="158"/>
      <c r="K4" s="158"/>
      <c r="L4" s="65"/>
    </row>
    <row r="5" spans="1:12" s="67" customFormat="1" ht="12.9" customHeight="1">
      <c r="A5" s="159" t="s">
        <v>574</v>
      </c>
      <c r="B5" s="159"/>
      <c r="C5" s="159"/>
      <c r="D5" s="159"/>
      <c r="E5" s="159"/>
      <c r="F5" s="159"/>
      <c r="G5" s="159"/>
      <c r="H5" s="159"/>
      <c r="I5" s="159"/>
      <c r="J5" s="159"/>
      <c r="K5" s="159"/>
      <c r="L5" s="66"/>
    </row>
    <row r="6" spans="1:12" ht="12.9" customHeight="1">
      <c r="A6" s="160" t="s">
        <v>575</v>
      </c>
      <c r="B6" s="160"/>
      <c r="C6" s="160"/>
      <c r="D6" s="160"/>
      <c r="E6" s="160"/>
      <c r="F6" s="160"/>
      <c r="G6" s="160"/>
      <c r="H6" s="160"/>
      <c r="I6" s="160"/>
      <c r="J6" s="160"/>
      <c r="K6" s="160"/>
      <c r="L6" s="68"/>
    </row>
    <row r="7" spans="1:12" ht="12" customHeight="1">
      <c r="A7" s="161" t="s">
        <v>851</v>
      </c>
      <c r="B7" s="161"/>
      <c r="C7" s="161"/>
      <c r="D7" s="161"/>
      <c r="E7" s="161"/>
      <c r="F7" s="161"/>
      <c r="G7" s="161"/>
      <c r="H7" s="161"/>
      <c r="I7" s="161"/>
      <c r="J7" s="161"/>
      <c r="K7" s="161"/>
      <c r="L7" s="69"/>
    </row>
    <row r="8" spans="1:12" ht="5.15" customHeight="1">
      <c r="A8" s="70"/>
      <c r="B8" s="71"/>
      <c r="C8" s="71"/>
      <c r="D8" s="71"/>
      <c r="F8" s="71"/>
      <c r="G8" s="71"/>
      <c r="H8" s="71"/>
      <c r="I8" s="71"/>
      <c r="J8" s="71"/>
      <c r="K8" s="71"/>
      <c r="L8" s="71"/>
    </row>
    <row r="9" spans="1:12" ht="11.4" customHeight="1">
      <c r="A9" s="164" t="s">
        <v>576</v>
      </c>
      <c r="B9" s="164"/>
      <c r="C9" s="164"/>
      <c r="D9" s="164"/>
      <c r="E9" s="164"/>
      <c r="F9" s="164"/>
      <c r="G9" s="164"/>
      <c r="H9" s="164"/>
      <c r="I9" s="164"/>
      <c r="J9" s="164"/>
      <c r="K9" s="164"/>
      <c r="L9" s="73"/>
    </row>
    <row r="10" spans="1:12" ht="5.15" customHeight="1">
      <c r="A10" s="70" t="s">
        <v>148</v>
      </c>
      <c r="B10" s="71"/>
      <c r="C10" s="71"/>
      <c r="D10" s="71"/>
      <c r="F10" s="71"/>
      <c r="G10" s="71"/>
      <c r="H10" s="71"/>
      <c r="I10" s="71"/>
      <c r="J10" s="71"/>
      <c r="K10" s="71"/>
      <c r="L10" s="71"/>
    </row>
    <row r="11" spans="1:12" s="79" customFormat="1" ht="11.4" customHeight="1">
      <c r="A11" s="74" t="s">
        <v>577</v>
      </c>
      <c r="B11" s="75" t="s">
        <v>169</v>
      </c>
      <c r="C11" s="75" t="s">
        <v>578</v>
      </c>
      <c r="D11" s="75" t="s">
        <v>168</v>
      </c>
      <c r="E11" s="76" t="s">
        <v>154</v>
      </c>
      <c r="F11" s="77"/>
      <c r="G11" s="78" t="s">
        <v>577</v>
      </c>
      <c r="H11" s="75" t="s">
        <v>169</v>
      </c>
      <c r="I11" s="75" t="s">
        <v>578</v>
      </c>
      <c r="J11" s="75" t="s">
        <v>168</v>
      </c>
      <c r="K11" s="76" t="s">
        <v>154</v>
      </c>
      <c r="L11" s="75"/>
    </row>
    <row r="12" spans="1:12" s="79" customFormat="1" ht="5.15" customHeight="1">
      <c r="A12" s="74"/>
      <c r="B12" s="75"/>
      <c r="C12" s="75"/>
      <c r="D12" s="75"/>
      <c r="E12" s="76"/>
      <c r="F12" s="77"/>
      <c r="G12" s="78"/>
      <c r="H12" s="75"/>
      <c r="I12" s="75"/>
      <c r="J12" s="75"/>
      <c r="K12" s="76"/>
      <c r="L12" s="75"/>
    </row>
    <row r="13" spans="1:12" ht="11.4" customHeight="1">
      <c r="A13" s="80" t="s">
        <v>635</v>
      </c>
      <c r="B13" s="81"/>
      <c r="C13" s="81"/>
      <c r="D13" s="81"/>
      <c r="E13" s="82"/>
      <c r="G13" s="83" t="s">
        <v>800</v>
      </c>
      <c r="H13" s="81"/>
      <c r="I13" s="146"/>
      <c r="J13" s="147"/>
      <c r="K13" s="147"/>
      <c r="L13" s="84"/>
    </row>
    <row r="14" spans="1:12" ht="11.4" customHeight="1">
      <c r="A14" s="81"/>
      <c r="B14" s="85">
        <f>'LAUS File'!M806</f>
        <v>0</v>
      </c>
      <c r="C14" s="85">
        <f>'LAUS File'!M807</f>
        <v>0</v>
      </c>
      <c r="D14" s="85">
        <f>'LAUS File'!M808</f>
        <v>0</v>
      </c>
      <c r="E14" s="86">
        <f>'LAUS File'!M809</f>
        <v>0</v>
      </c>
      <c r="L14" s="89"/>
    </row>
    <row r="15" spans="1:12" ht="11.4" customHeight="1">
      <c r="A15" s="139" t="s">
        <v>636</v>
      </c>
      <c r="B15" s="140">
        <f>'LAUS File'!M74</f>
        <v>0</v>
      </c>
      <c r="C15" s="140">
        <f>'LAUS File'!M75</f>
        <v>0</v>
      </c>
      <c r="D15" s="140">
        <f>'LAUS File'!M76</f>
        <v>0</v>
      </c>
      <c r="E15" s="141">
        <f>'LAUS File'!M77</f>
        <v>0</v>
      </c>
      <c r="G15" s="142" t="s">
        <v>713</v>
      </c>
      <c r="H15" s="140">
        <f>'LAUS File'!M306</f>
        <v>0</v>
      </c>
      <c r="I15" s="140">
        <f>'LAUS File'!M307</f>
        <v>0</v>
      </c>
      <c r="J15" s="140">
        <f>'LAUS File'!M308</f>
        <v>0</v>
      </c>
      <c r="K15" s="143">
        <f>'LAUS File'!M309</f>
        <v>0</v>
      </c>
      <c r="L15" s="92"/>
    </row>
    <row r="16" spans="1:12" ht="11.4" customHeight="1">
      <c r="A16" s="139" t="s">
        <v>637</v>
      </c>
      <c r="B16" s="140">
        <f>'LAUS File'!M98</f>
        <v>0</v>
      </c>
      <c r="C16" s="140">
        <f>'LAUS File'!M99</f>
        <v>0</v>
      </c>
      <c r="D16" s="140">
        <f>'LAUS File'!M100</f>
        <v>0</v>
      </c>
      <c r="E16" s="141">
        <f>'LAUS File'!M101</f>
        <v>0</v>
      </c>
      <c r="G16" s="142" t="s">
        <v>716</v>
      </c>
      <c r="H16" s="140">
        <f>'LAUS File'!M318</f>
        <v>0</v>
      </c>
      <c r="I16" s="140">
        <f>'LAUS File'!M319</f>
        <v>0</v>
      </c>
      <c r="J16" s="140">
        <f>'LAUS File'!M320</f>
        <v>0</v>
      </c>
      <c r="K16" s="141">
        <f>'LAUS File'!M321</f>
        <v>0</v>
      </c>
      <c r="L16" s="92"/>
    </row>
    <row r="17" spans="1:12" ht="11.4" customHeight="1">
      <c r="A17" s="142" t="s">
        <v>638</v>
      </c>
      <c r="B17" s="140">
        <f>'LAUS File'!M102</f>
        <v>0</v>
      </c>
      <c r="C17" s="140">
        <f>'LAUS File'!M103</f>
        <v>0</v>
      </c>
      <c r="D17" s="140">
        <f>'LAUS File'!M104</f>
        <v>0</v>
      </c>
      <c r="E17" s="141">
        <f>'LAUS File'!M105</f>
        <v>0</v>
      </c>
      <c r="G17" s="142" t="s">
        <v>721</v>
      </c>
      <c r="H17" s="140">
        <f>'LAUS File'!M338</f>
        <v>0</v>
      </c>
      <c r="I17" s="140">
        <f>'LAUS File'!M339</f>
        <v>0</v>
      </c>
      <c r="J17" s="140">
        <f>'LAUS File'!M340</f>
        <v>0</v>
      </c>
      <c r="K17" s="141">
        <f>'LAUS File'!M341</f>
        <v>0</v>
      </c>
      <c r="L17" s="92"/>
    </row>
    <row r="18" spans="1:12" ht="11.4" customHeight="1">
      <c r="A18" s="139" t="s">
        <v>639</v>
      </c>
      <c r="B18" s="140">
        <f>'LAUS File'!M110</f>
        <v>0</v>
      </c>
      <c r="C18" s="140">
        <f>'LAUS File'!M111</f>
        <v>0</v>
      </c>
      <c r="D18" s="140">
        <f>'LAUS File'!M112</f>
        <v>0</v>
      </c>
      <c r="E18" s="141">
        <f>'LAUS File'!M113</f>
        <v>0</v>
      </c>
      <c r="G18" s="142" t="s">
        <v>723</v>
      </c>
      <c r="H18" s="140">
        <f>'LAUS File'!M346</f>
        <v>0</v>
      </c>
      <c r="I18" s="140">
        <f>'LAUS File'!M347</f>
        <v>0</v>
      </c>
      <c r="J18" s="140">
        <f>'LAUS File'!M348</f>
        <v>0</v>
      </c>
      <c r="K18" s="141">
        <f>'LAUS File'!M349</f>
        <v>0</v>
      </c>
      <c r="L18" s="92"/>
    </row>
    <row r="19" spans="1:12" ht="11.4" customHeight="1">
      <c r="A19" s="139" t="s">
        <v>157</v>
      </c>
      <c r="B19" s="140">
        <f>'LAUS File'!M174</f>
        <v>0</v>
      </c>
      <c r="C19" s="140">
        <f>'LAUS File'!M175</f>
        <v>0</v>
      </c>
      <c r="D19" s="140">
        <f>'LAUS File'!M176</f>
        <v>0</v>
      </c>
      <c r="E19" s="141">
        <f>'LAUS File'!M177</f>
        <v>0</v>
      </c>
      <c r="G19" s="142" t="s">
        <v>724</v>
      </c>
      <c r="H19" s="140">
        <f>'LAUS File'!M350</f>
        <v>0</v>
      </c>
      <c r="I19" s="140">
        <f>'LAUS File'!M351</f>
        <v>0</v>
      </c>
      <c r="J19" s="140">
        <f>'LAUS File'!M352</f>
        <v>0</v>
      </c>
      <c r="K19" s="141">
        <f>'LAUS File'!M353</f>
        <v>0</v>
      </c>
      <c r="L19" s="92"/>
    </row>
    <row r="20" spans="1:12" ht="11.4" customHeight="1">
      <c r="A20" s="139" t="s">
        <v>640</v>
      </c>
      <c r="B20" s="140">
        <f>'LAUS File'!M178</f>
        <v>0</v>
      </c>
      <c r="C20" s="140">
        <f>'LAUS File'!M179</f>
        <v>0</v>
      </c>
      <c r="D20" s="140">
        <f>'LAUS File'!M180</f>
        <v>0</v>
      </c>
      <c r="E20" s="141">
        <f>'LAUS File'!M181</f>
        <v>0</v>
      </c>
      <c r="G20" s="142" t="s">
        <v>725</v>
      </c>
      <c r="H20" s="140">
        <f>'LAUS File'!M354</f>
        <v>0</v>
      </c>
      <c r="I20" s="140">
        <f>'LAUS File'!M355</f>
        <v>0</v>
      </c>
      <c r="J20" s="140">
        <f>'LAUS File'!M356</f>
        <v>0</v>
      </c>
      <c r="K20" s="141">
        <f>'LAUS File'!M357</f>
        <v>0</v>
      </c>
      <c r="L20" s="92"/>
    </row>
    <row r="21" spans="1:12" ht="11.4" customHeight="1">
      <c r="A21" s="142" t="s">
        <v>641</v>
      </c>
      <c r="B21" s="140">
        <f>'LAUS File'!M222</f>
        <v>0</v>
      </c>
      <c r="C21" s="140">
        <f>'LAUS File'!M223</f>
        <v>0</v>
      </c>
      <c r="D21" s="140">
        <f>'LAUS File'!M224</f>
        <v>0</v>
      </c>
      <c r="E21" s="141">
        <f>'LAUS File'!M225</f>
        <v>0</v>
      </c>
      <c r="G21" s="142" t="s">
        <v>728</v>
      </c>
      <c r="H21" s="140">
        <f>'LAUS File'!M366</f>
        <v>0</v>
      </c>
      <c r="I21" s="140">
        <f>'LAUS File'!M367</f>
        <v>0</v>
      </c>
      <c r="J21" s="140">
        <f>'LAUS File'!M368</f>
        <v>0</v>
      </c>
      <c r="K21" s="141">
        <f>'LAUS File'!M369</f>
        <v>0</v>
      </c>
      <c r="L21" s="92"/>
    </row>
    <row r="22" spans="1:12" ht="11.4" customHeight="1">
      <c r="A22" s="139" t="s">
        <v>642</v>
      </c>
      <c r="B22" s="140">
        <f>'LAUS File'!M242</f>
        <v>0</v>
      </c>
      <c r="C22" s="140">
        <f>'LAUS File'!M243</f>
        <v>0</v>
      </c>
      <c r="D22" s="140">
        <f>'LAUS File'!M244</f>
        <v>0</v>
      </c>
      <c r="E22" s="141">
        <f>'LAUS File'!M245</f>
        <v>0</v>
      </c>
      <c r="G22" s="142" t="s">
        <v>729</v>
      </c>
      <c r="H22" s="140">
        <f>'LAUS File'!M370</f>
        <v>0</v>
      </c>
      <c r="I22" s="140">
        <f>'LAUS File'!M371</f>
        <v>0</v>
      </c>
      <c r="J22" s="140">
        <f>'LAUS File'!M372</f>
        <v>0</v>
      </c>
      <c r="K22" s="141">
        <f>'LAUS File'!M373</f>
        <v>0</v>
      </c>
      <c r="L22" s="92"/>
    </row>
    <row r="23" spans="1:12" ht="11.4" customHeight="1">
      <c r="A23" s="139" t="s">
        <v>643</v>
      </c>
      <c r="B23" s="140">
        <f>'LAUS File'!M266</f>
        <v>0</v>
      </c>
      <c r="C23" s="140">
        <f>'LAUS File'!M267</f>
        <v>0</v>
      </c>
      <c r="D23" s="140">
        <f>'LAUS File'!M268</f>
        <v>0</v>
      </c>
      <c r="E23" s="141">
        <f>'LAUS File'!M269</f>
        <v>0</v>
      </c>
      <c r="G23" s="142" t="s">
        <v>734</v>
      </c>
      <c r="H23" s="140">
        <f>'LAUS File'!M394</f>
        <v>0</v>
      </c>
      <c r="I23" s="140">
        <f>'LAUS File'!M395</f>
        <v>0</v>
      </c>
      <c r="J23" s="140">
        <f>'LAUS File'!M396</f>
        <v>0</v>
      </c>
      <c r="K23" s="141">
        <f>'LAUS File'!M397</f>
        <v>0</v>
      </c>
      <c r="L23" s="92"/>
    </row>
    <row r="24" spans="1:12" ht="11.4" customHeight="1">
      <c r="A24" s="142" t="s">
        <v>644</v>
      </c>
      <c r="B24" s="140">
        <f>'LAUS File'!M378</f>
        <v>0</v>
      </c>
      <c r="C24" s="140">
        <f>'LAUS File'!M379</f>
        <v>0</v>
      </c>
      <c r="D24" s="140">
        <f>'LAUS File'!M380</f>
        <v>0</v>
      </c>
      <c r="E24" s="141">
        <f>'LAUS File'!M381</f>
        <v>0</v>
      </c>
      <c r="G24" s="142" t="s">
        <v>736</v>
      </c>
      <c r="H24" s="140">
        <f>'LAUS File'!M414</f>
        <v>0</v>
      </c>
      <c r="I24" s="140">
        <f>'LAUS File'!M415</f>
        <v>0</v>
      </c>
      <c r="J24" s="140">
        <f>'LAUS File'!M416</f>
        <v>0</v>
      </c>
      <c r="K24" s="141">
        <f>'LAUS File'!M417</f>
        <v>0</v>
      </c>
      <c r="L24" s="92"/>
    </row>
    <row r="25" spans="1:12" ht="11.4" customHeight="1">
      <c r="A25" s="142" t="s">
        <v>645</v>
      </c>
      <c r="B25" s="140">
        <f>'LAUS File'!M398</f>
        <v>0</v>
      </c>
      <c r="C25" s="140">
        <f>'LAUS File'!M399</f>
        <v>0</v>
      </c>
      <c r="D25" s="140">
        <f>'LAUS File'!M400</f>
        <v>0</v>
      </c>
      <c r="E25" s="141">
        <f>'LAUS File'!M401</f>
        <v>0</v>
      </c>
      <c r="G25" s="142" t="s">
        <v>744</v>
      </c>
      <c r="H25" s="140">
        <f>'LAUS File'!M458</f>
        <v>0</v>
      </c>
      <c r="I25" s="140">
        <f>'LAUS File'!M459</f>
        <v>0</v>
      </c>
      <c r="J25" s="140">
        <f>'LAUS File'!M460</f>
        <v>0</v>
      </c>
      <c r="K25" s="141">
        <f>'LAUS File'!M461</f>
        <v>0</v>
      </c>
      <c r="L25" s="92"/>
    </row>
    <row r="26" spans="1:12" ht="11.4" customHeight="1">
      <c r="A26" s="139" t="s">
        <v>646</v>
      </c>
      <c r="B26" s="140">
        <f>'LAUS File'!M402</f>
        <v>0</v>
      </c>
      <c r="C26" s="140">
        <f>'LAUS File'!M403</f>
        <v>0</v>
      </c>
      <c r="D26" s="140">
        <f>'LAUS File'!M404</f>
        <v>0</v>
      </c>
      <c r="E26" s="141">
        <f>'LAUS File'!M405</f>
        <v>0</v>
      </c>
      <c r="G26" s="142" t="s">
        <v>745</v>
      </c>
      <c r="H26" s="140">
        <f>'LAUS File'!M462</f>
        <v>0</v>
      </c>
      <c r="I26" s="140">
        <f>'LAUS File'!M463</f>
        <v>0</v>
      </c>
      <c r="J26" s="140">
        <f>'LAUS File'!M464</f>
        <v>0</v>
      </c>
      <c r="K26" s="141">
        <f>'LAUS File'!M465</f>
        <v>0</v>
      </c>
      <c r="L26" s="92"/>
    </row>
    <row r="27" spans="1:12" ht="11.4" customHeight="1">
      <c r="A27" s="139" t="s">
        <v>647</v>
      </c>
      <c r="B27" s="140">
        <f>'LAUS File'!M422</f>
        <v>0</v>
      </c>
      <c r="C27" s="140">
        <f>'LAUS File'!M423</f>
        <v>0</v>
      </c>
      <c r="D27" s="140">
        <f>'LAUS File'!M424</f>
        <v>0</v>
      </c>
      <c r="E27" s="141">
        <f>'LAUS File'!M425</f>
        <v>0</v>
      </c>
      <c r="G27" s="142" t="s">
        <v>749</v>
      </c>
      <c r="H27" s="140">
        <f>'LAUS File'!M478</f>
        <v>0</v>
      </c>
      <c r="I27" s="140">
        <f>'LAUS File'!M479</f>
        <v>0</v>
      </c>
      <c r="J27" s="140">
        <f>'LAUS File'!M480</f>
        <v>0</v>
      </c>
      <c r="K27" s="141">
        <f>'LAUS File'!M481</f>
        <v>0</v>
      </c>
      <c r="L27" s="92"/>
    </row>
    <row r="28" spans="1:12" ht="11.4" customHeight="1">
      <c r="A28" s="139" t="s">
        <v>648</v>
      </c>
      <c r="B28" s="140">
        <f>'LAUS File'!M426</f>
        <v>0</v>
      </c>
      <c r="C28" s="140">
        <f>'LAUS File'!M427</f>
        <v>0</v>
      </c>
      <c r="D28" s="140">
        <f>'LAUS File'!M428</f>
        <v>0</v>
      </c>
      <c r="E28" s="141">
        <f>'LAUS File'!M429</f>
        <v>0</v>
      </c>
      <c r="G28" s="142" t="s">
        <v>752</v>
      </c>
      <c r="H28" s="140">
        <f>'LAUS File'!M490</f>
        <v>0</v>
      </c>
      <c r="I28" s="140">
        <f>'LAUS File'!M491</f>
        <v>0</v>
      </c>
      <c r="J28" s="140">
        <f>'LAUS File'!M492</f>
        <v>0</v>
      </c>
      <c r="K28" s="141">
        <f>'LAUS File'!M493</f>
        <v>0</v>
      </c>
      <c r="L28" s="92"/>
    </row>
    <row r="29" spans="1:12" ht="11.4" customHeight="1">
      <c r="A29" s="139" t="s">
        <v>649</v>
      </c>
      <c r="B29" s="140">
        <f>'LAUS File'!M450</f>
        <v>0</v>
      </c>
      <c r="C29" s="140">
        <f>'LAUS File'!M451</f>
        <v>0</v>
      </c>
      <c r="D29" s="140">
        <f>'LAUS File'!M452</f>
        <v>0</v>
      </c>
      <c r="E29" s="141">
        <f>'LAUS File'!M453</f>
        <v>0</v>
      </c>
      <c r="G29" s="142" t="s">
        <v>756</v>
      </c>
      <c r="H29" s="140">
        <f>'LAUS File'!M514</f>
        <v>0</v>
      </c>
      <c r="I29" s="140">
        <f>'LAUS File'!M515</f>
        <v>0</v>
      </c>
      <c r="J29" s="140">
        <f>'LAUS File'!M516</f>
        <v>0</v>
      </c>
      <c r="K29" s="141">
        <f>'LAUS File'!M517</f>
        <v>0</v>
      </c>
      <c r="L29" s="92"/>
    </row>
    <row r="30" spans="1:12" ht="11.4" customHeight="1">
      <c r="A30" s="139" t="s">
        <v>650</v>
      </c>
      <c r="B30" s="140">
        <f>'LAUS File'!M506</f>
        <v>0</v>
      </c>
      <c r="C30" s="140">
        <f>'LAUS File'!M507</f>
        <v>0</v>
      </c>
      <c r="D30" s="140">
        <f>'LAUS File'!M508</f>
        <v>0</v>
      </c>
      <c r="E30" s="141">
        <f>'LAUS File'!M509</f>
        <v>0</v>
      </c>
      <c r="G30" s="142" t="s">
        <v>760</v>
      </c>
      <c r="H30" s="140">
        <f>'LAUS File'!M182</f>
        <v>0</v>
      </c>
      <c r="I30" s="140">
        <f>'LAUS File'!M183</f>
        <v>0</v>
      </c>
      <c r="J30" s="140">
        <f>'LAUS File'!M184</f>
        <v>0</v>
      </c>
      <c r="K30" s="141">
        <f>'LAUS File'!M185</f>
        <v>0</v>
      </c>
      <c r="L30" s="92"/>
    </row>
    <row r="31" spans="1:12" ht="11.4" customHeight="1">
      <c r="A31" s="142" t="s">
        <v>651</v>
      </c>
      <c r="B31" s="140">
        <f>'LAUS File'!M510</f>
        <v>0</v>
      </c>
      <c r="C31" s="140">
        <f>'LAUS File'!M511</f>
        <v>0</v>
      </c>
      <c r="D31" s="140">
        <f>'LAUS File'!M512</f>
        <v>0</v>
      </c>
      <c r="E31" s="141">
        <f>'LAUS File'!M513</f>
        <v>0</v>
      </c>
      <c r="G31" s="142" t="s">
        <v>765</v>
      </c>
      <c r="H31" s="140">
        <f>'LAUS File'!M550</f>
        <v>0</v>
      </c>
      <c r="I31" s="140">
        <f>'LAUS File'!M551</f>
        <v>0</v>
      </c>
      <c r="J31" s="140">
        <f>'LAUS File'!M552</f>
        <v>0</v>
      </c>
      <c r="K31" s="141">
        <f>'LAUS File'!M553</f>
        <v>0</v>
      </c>
      <c r="L31" s="92"/>
    </row>
    <row r="32" spans="1:12" ht="11.4" customHeight="1">
      <c r="A32" s="142" t="s">
        <v>652</v>
      </c>
      <c r="B32" s="140">
        <f>'LAUS File'!M546</f>
        <v>0</v>
      </c>
      <c r="C32" s="140">
        <f>'LAUS File'!M547</f>
        <v>0</v>
      </c>
      <c r="D32" s="140">
        <f>'LAUS File'!M548</f>
        <v>0</v>
      </c>
      <c r="E32" s="141">
        <f>'LAUS File'!M549</f>
        <v>0</v>
      </c>
      <c r="G32" s="142" t="s">
        <v>766</v>
      </c>
      <c r="H32" s="140">
        <f>'LAUS File'!M554</f>
        <v>0</v>
      </c>
      <c r="I32" s="140">
        <f>'LAUS File'!M555</f>
        <v>0</v>
      </c>
      <c r="J32" s="140">
        <f>'LAUS File'!M556</f>
        <v>0</v>
      </c>
      <c r="K32" s="141">
        <f>'LAUS File'!M557</f>
        <v>0</v>
      </c>
      <c r="L32" s="92"/>
    </row>
    <row r="33" spans="1:12" ht="11.4" customHeight="1">
      <c r="A33" s="139" t="s">
        <v>653</v>
      </c>
      <c r="B33" s="140">
        <f>'LAUS File'!M578</f>
        <v>0</v>
      </c>
      <c r="C33" s="140">
        <f>'LAUS File'!M579</f>
        <v>0</v>
      </c>
      <c r="D33" s="140">
        <f>'LAUS File'!M580</f>
        <v>0</v>
      </c>
      <c r="E33" s="141">
        <f>'LAUS File'!M581</f>
        <v>0</v>
      </c>
      <c r="G33" s="142" t="s">
        <v>768</v>
      </c>
      <c r="H33" s="140">
        <f>'LAUS File'!M562</f>
        <v>0</v>
      </c>
      <c r="I33" s="140">
        <f>'LAUS File'!M563</f>
        <v>0</v>
      </c>
      <c r="J33" s="140">
        <f>'LAUS File'!M564</f>
        <v>0</v>
      </c>
      <c r="K33" s="141">
        <f>'LAUS File'!M565</f>
        <v>0</v>
      </c>
      <c r="L33" s="92"/>
    </row>
    <row r="34" spans="1:12" ht="11.4" customHeight="1">
      <c r="A34" s="139" t="s">
        <v>654</v>
      </c>
      <c r="B34" s="140">
        <f>'LAUS File'!M590</f>
        <v>0</v>
      </c>
      <c r="C34" s="140">
        <f>'LAUS File'!M591</f>
        <v>0</v>
      </c>
      <c r="D34" s="140">
        <f>'LAUS File'!M592</f>
        <v>0</v>
      </c>
      <c r="E34" s="141">
        <f>'LAUS File'!M593</f>
        <v>0</v>
      </c>
      <c r="G34" s="142" t="s">
        <v>769</v>
      </c>
      <c r="H34" s="140">
        <f>'LAUS File'!M566</f>
        <v>0</v>
      </c>
      <c r="I34" s="140">
        <f>'LAUS File'!M567</f>
        <v>0</v>
      </c>
      <c r="J34" s="140">
        <f>'LAUS File'!M568</f>
        <v>0</v>
      </c>
      <c r="K34" s="141">
        <f>'LAUS File'!M569</f>
        <v>0</v>
      </c>
      <c r="L34" s="92"/>
    </row>
    <row r="35" spans="1:12" ht="11.4" customHeight="1">
      <c r="A35" s="142" t="s">
        <v>655</v>
      </c>
      <c r="B35" s="140">
        <f>'LAUS File'!M614</f>
        <v>0</v>
      </c>
      <c r="C35" s="140">
        <f>'LAUS File'!M615</f>
        <v>0</v>
      </c>
      <c r="D35" s="140">
        <f>'LAUS File'!M616</f>
        <v>0</v>
      </c>
      <c r="E35" s="141">
        <f>'LAUS File'!M617</f>
        <v>0</v>
      </c>
      <c r="G35" s="142" t="s">
        <v>771</v>
      </c>
      <c r="H35" s="140">
        <f>'LAUS File'!M574</f>
        <v>0</v>
      </c>
      <c r="I35" s="140">
        <f>'LAUS File'!M575</f>
        <v>0</v>
      </c>
      <c r="J35" s="140">
        <f>'LAUS File'!M576</f>
        <v>0</v>
      </c>
      <c r="K35" s="141">
        <f>'LAUS File'!M577</f>
        <v>0</v>
      </c>
      <c r="L35" s="92"/>
    </row>
    <row r="36" spans="1:12" ht="11.4" customHeight="1">
      <c r="A36" s="142" t="s">
        <v>656</v>
      </c>
      <c r="B36" s="140">
        <f>'LAUS File'!M666</f>
        <v>0</v>
      </c>
      <c r="C36" s="140">
        <f>'LAUS File'!M667</f>
        <v>0</v>
      </c>
      <c r="D36" s="140">
        <f>'LAUS File'!M668</f>
        <v>0</v>
      </c>
      <c r="E36" s="141">
        <f>'LAUS File'!M669</f>
        <v>0</v>
      </c>
      <c r="G36" s="142" t="s">
        <v>774</v>
      </c>
      <c r="H36" s="140">
        <f>'LAUS File'!M594</f>
        <v>0</v>
      </c>
      <c r="I36" s="140">
        <f>'LAUS File'!M595</f>
        <v>0</v>
      </c>
      <c r="J36" s="140">
        <f>'LAUS File'!M596</f>
        <v>0</v>
      </c>
      <c r="K36" s="141">
        <f>'LAUS File'!M597</f>
        <v>0</v>
      </c>
      <c r="L36" s="92"/>
    </row>
    <row r="37" spans="1:12" ht="11.4" customHeight="1">
      <c r="A37" s="142" t="s">
        <v>657</v>
      </c>
      <c r="B37" s="140">
        <f>'LAUS File'!M670</f>
        <v>0</v>
      </c>
      <c r="C37" s="140">
        <f>'LAUS File'!M671</f>
        <v>0</v>
      </c>
      <c r="D37" s="140">
        <f>'LAUS File'!M672</f>
        <v>0</v>
      </c>
      <c r="E37" s="141">
        <f>'LAUS File'!M673</f>
        <v>0</v>
      </c>
      <c r="G37" s="142" t="s">
        <v>777</v>
      </c>
      <c r="H37" s="140">
        <f>'LAUS File'!M606</f>
        <v>0</v>
      </c>
      <c r="I37" s="140">
        <f>'LAUS File'!M607</f>
        <v>0</v>
      </c>
      <c r="J37" s="140">
        <f>'LAUS File'!M608</f>
        <v>0</v>
      </c>
      <c r="K37" s="141">
        <f>'LAUS File'!M609</f>
        <v>0</v>
      </c>
      <c r="L37" s="92"/>
    </row>
    <row r="38" spans="1:12" ht="11.4" customHeight="1">
      <c r="A38" s="142" t="s">
        <v>658</v>
      </c>
      <c r="B38" s="140">
        <f>'LAUS File'!M682</f>
        <v>0</v>
      </c>
      <c r="C38" s="140">
        <f>'LAUS File'!M683</f>
        <v>0</v>
      </c>
      <c r="D38" s="140">
        <f>'LAUS File'!M684</f>
        <v>0</v>
      </c>
      <c r="E38" s="141">
        <f>'LAUS File'!M685</f>
        <v>0</v>
      </c>
      <c r="G38" s="142" t="s">
        <v>779</v>
      </c>
      <c r="H38" s="140">
        <f>'LAUS File'!M622</f>
        <v>0</v>
      </c>
      <c r="I38" s="140">
        <f>'LAUS File'!M623</f>
        <v>0</v>
      </c>
      <c r="J38" s="140">
        <f>'LAUS File'!M624</f>
        <v>0</v>
      </c>
      <c r="K38" s="141">
        <f>'LAUS File'!M625</f>
        <v>0</v>
      </c>
      <c r="L38" s="92"/>
    </row>
    <row r="39" spans="1:12" ht="11.4" customHeight="1">
      <c r="G39" s="142" t="s">
        <v>786</v>
      </c>
      <c r="H39" s="140">
        <f>'LAUS File'!M654</f>
        <v>0</v>
      </c>
      <c r="I39" s="140">
        <f>'LAUS File'!M655</f>
        <v>0</v>
      </c>
      <c r="J39" s="140">
        <f>'LAUS File'!M656</f>
        <v>0</v>
      </c>
      <c r="K39" s="141">
        <f>'LAUS File'!M657</f>
        <v>0</v>
      </c>
      <c r="L39" s="92"/>
    </row>
    <row r="40" spans="1:12" ht="11.4" customHeight="1">
      <c r="G40" s="142" t="s">
        <v>787</v>
      </c>
      <c r="H40" s="140">
        <f>'LAUS File'!M658</f>
        <v>0</v>
      </c>
      <c r="I40" s="140">
        <f>'LAUS File'!M659</f>
        <v>0</v>
      </c>
      <c r="J40" s="140">
        <f>'LAUS File'!M660</f>
        <v>0</v>
      </c>
      <c r="K40" s="141">
        <f>'LAUS File'!M661</f>
        <v>0</v>
      </c>
      <c r="L40" s="92"/>
    </row>
    <row r="41" spans="1:12" ht="11.4" customHeight="1">
      <c r="A41" s="80" t="s">
        <v>799</v>
      </c>
      <c r="B41" s="93"/>
      <c r="C41" s="93"/>
      <c r="D41" s="93"/>
      <c r="E41" s="94"/>
      <c r="G41" s="142" t="s">
        <v>789</v>
      </c>
      <c r="H41" s="140">
        <f>'LAUS File'!M674</f>
        <v>0</v>
      </c>
      <c r="I41" s="140">
        <f>'LAUS File'!M675</f>
        <v>0</v>
      </c>
      <c r="J41" s="140">
        <f>'LAUS File'!M676</f>
        <v>0</v>
      </c>
      <c r="K41" s="141">
        <f>'LAUS File'!M677</f>
        <v>0</v>
      </c>
      <c r="L41" s="92"/>
    </row>
    <row r="42" spans="1:12" ht="11.4" customHeight="1">
      <c r="A42" s="80"/>
      <c r="B42" s="93">
        <f>'LAUS File'!M810</f>
        <v>0</v>
      </c>
      <c r="C42" s="93">
        <f>'LAUS File'!M811</f>
        <v>0</v>
      </c>
      <c r="D42" s="93">
        <f>'LAUS File'!M812</f>
        <v>0</v>
      </c>
      <c r="E42" s="94">
        <f>'LAUS File'!M813</f>
        <v>0</v>
      </c>
      <c r="G42" s="142" t="s">
        <v>790</v>
      </c>
      <c r="H42" s="140">
        <f>'LAUS File'!M678</f>
        <v>0</v>
      </c>
      <c r="I42" s="140">
        <f>'LAUS File'!M679</f>
        <v>0</v>
      </c>
      <c r="J42" s="140">
        <f>'LAUS File'!M680</f>
        <v>0</v>
      </c>
      <c r="K42" s="141">
        <f>'LAUS File'!M681</f>
        <v>0</v>
      </c>
      <c r="L42" s="92"/>
    </row>
    <row r="43" spans="1:12" ht="11.4" customHeight="1">
      <c r="A43" s="139" t="s">
        <v>659</v>
      </c>
      <c r="B43" s="140">
        <f>'LAUS File'!M42</f>
        <v>0</v>
      </c>
      <c r="C43" s="140">
        <f>'LAUS File'!M43</f>
        <v>0</v>
      </c>
      <c r="D43" s="140">
        <f>'LAUS File'!M44</f>
        <v>0</v>
      </c>
      <c r="E43" s="141">
        <f>'LAUS File'!M45</f>
        <v>0</v>
      </c>
      <c r="G43" s="142" t="s">
        <v>793</v>
      </c>
      <c r="H43" s="140">
        <f>'LAUS File'!M694</f>
        <v>0</v>
      </c>
      <c r="I43" s="140">
        <f>'LAUS File'!M695</f>
        <v>0</v>
      </c>
      <c r="J43" s="140">
        <f>'LAUS File'!M696</f>
        <v>0</v>
      </c>
      <c r="K43" s="141">
        <f>'LAUS File'!M697</f>
        <v>0</v>
      </c>
      <c r="L43" s="92"/>
    </row>
    <row r="44" spans="1:12" ht="11.4" customHeight="1">
      <c r="A44" s="139" t="s">
        <v>662</v>
      </c>
      <c r="B44" s="140">
        <f>'LAUS File'!M54</f>
        <v>0</v>
      </c>
      <c r="C44" s="140">
        <f>'LAUS File'!M55</f>
        <v>0</v>
      </c>
      <c r="D44" s="140">
        <f>'LAUS File'!M56</f>
        <v>0</v>
      </c>
      <c r="E44" s="141">
        <f>'LAUS File'!M57</f>
        <v>0</v>
      </c>
      <c r="G44" s="142" t="s">
        <v>794</v>
      </c>
      <c r="H44" s="140">
        <f>'LAUS File'!M698</f>
        <v>0</v>
      </c>
      <c r="I44" s="140">
        <f>'LAUS File'!M699</f>
        <v>0</v>
      </c>
      <c r="J44" s="140">
        <f>'LAUS File'!M700</f>
        <v>0</v>
      </c>
      <c r="K44" s="141">
        <f>'LAUS File'!M701</f>
        <v>0</v>
      </c>
      <c r="L44" s="92"/>
    </row>
    <row r="45" spans="1:12" ht="11.4" customHeight="1">
      <c r="A45" s="139" t="s">
        <v>665</v>
      </c>
      <c r="B45" s="140">
        <f>'LAUS File'!M66</f>
        <v>0</v>
      </c>
      <c r="C45" s="140">
        <f>'LAUS File'!M67</f>
        <v>0</v>
      </c>
      <c r="D45" s="140">
        <f>'LAUS File'!M68</f>
        <v>0</v>
      </c>
      <c r="E45" s="141">
        <f>'LAUS File'!M69</f>
        <v>0</v>
      </c>
      <c r="L45" s="92"/>
    </row>
    <row r="46" spans="1:12" ht="11.4" customHeight="1">
      <c r="A46" s="139" t="s">
        <v>668</v>
      </c>
      <c r="B46" s="140">
        <f>'LAUS File'!M82</f>
        <v>0</v>
      </c>
      <c r="C46" s="140">
        <f>'LAUS File'!M83</f>
        <v>0</v>
      </c>
      <c r="D46" s="140">
        <f>'LAUS File'!M84</f>
        <v>0</v>
      </c>
      <c r="E46" s="141">
        <f>'LAUS File'!M85</f>
        <v>0</v>
      </c>
      <c r="L46" s="92"/>
    </row>
    <row r="47" spans="1:12" ht="11.4" customHeight="1">
      <c r="A47" s="139" t="s">
        <v>669</v>
      </c>
      <c r="B47" s="140">
        <f>'LAUS File'!M86</f>
        <v>0</v>
      </c>
      <c r="C47" s="140">
        <f>'LAUS File'!M87</f>
        <v>0</v>
      </c>
      <c r="D47" s="140">
        <f>'LAUS File'!M88</f>
        <v>0</v>
      </c>
      <c r="E47" s="141">
        <f>'LAUS File'!M89</f>
        <v>0</v>
      </c>
      <c r="G47" s="83" t="s">
        <v>159</v>
      </c>
      <c r="H47" s="95"/>
      <c r="I47" s="95"/>
      <c r="J47" s="95"/>
      <c r="K47" s="94"/>
      <c r="L47" s="92"/>
    </row>
    <row r="48" spans="1:12" ht="11.4" customHeight="1">
      <c r="A48" s="139" t="s">
        <v>677</v>
      </c>
      <c r="B48" s="140">
        <f>'LAUS File'!M130</f>
        <v>0</v>
      </c>
      <c r="C48" s="140">
        <f>'LAUS File'!M131</f>
        <v>0</v>
      </c>
      <c r="D48" s="140">
        <f>'LAUS File'!M132</f>
        <v>0</v>
      </c>
      <c r="E48" s="141">
        <f>'LAUS File'!M133</f>
        <v>0</v>
      </c>
      <c r="G48" s="83"/>
      <c r="H48" s="95">
        <f>'LAUS File'!M814</f>
        <v>0</v>
      </c>
      <c r="I48" s="95">
        <f>'LAUS File'!M815</f>
        <v>0</v>
      </c>
      <c r="J48" s="95">
        <f>'LAUS File'!M816</f>
        <v>0</v>
      </c>
      <c r="K48" s="94">
        <f>'LAUS File'!M817</f>
        <v>0</v>
      </c>
      <c r="L48" s="92"/>
    </row>
    <row r="49" spans="1:14" ht="11.4" customHeight="1">
      <c r="A49" s="139" t="s">
        <v>680</v>
      </c>
      <c r="B49" s="140">
        <f>'LAUS File'!M142</f>
        <v>0</v>
      </c>
      <c r="C49" s="140">
        <f>'LAUS File'!M143</f>
        <v>0</v>
      </c>
      <c r="D49" s="140">
        <f>'LAUS File'!M144</f>
        <v>0</v>
      </c>
      <c r="E49" s="141">
        <f>'LAUS File'!M145</f>
        <v>0</v>
      </c>
      <c r="G49" s="142" t="s">
        <v>666</v>
      </c>
      <c r="H49" s="144">
        <f>'LAUS File'!M70</f>
        <v>0</v>
      </c>
      <c r="I49" s="144">
        <f>'LAUS File'!M71</f>
        <v>0</v>
      </c>
      <c r="J49" s="144">
        <f>'LAUS File'!M72</f>
        <v>0</v>
      </c>
      <c r="K49" s="141">
        <f>'LAUS File'!M73</f>
        <v>0</v>
      </c>
      <c r="L49" s="92"/>
    </row>
    <row r="50" spans="1:14" ht="11.4" customHeight="1">
      <c r="A50" s="139" t="s">
        <v>681</v>
      </c>
      <c r="B50" s="140">
        <f>'LAUS File'!M146</f>
        <v>0</v>
      </c>
      <c r="C50" s="140">
        <f>'LAUS File'!M147</f>
        <v>0</v>
      </c>
      <c r="D50" s="140">
        <f>'LAUS File'!M148</f>
        <v>0</v>
      </c>
      <c r="E50" s="141">
        <f>'LAUS File'!M149</f>
        <v>0</v>
      </c>
      <c r="G50" s="142" t="s">
        <v>671</v>
      </c>
      <c r="H50" s="144">
        <f>'LAUS File'!M94</f>
        <v>0</v>
      </c>
      <c r="I50" s="144">
        <f>'LAUS File'!M95</f>
        <v>0</v>
      </c>
      <c r="J50" s="144">
        <f>'LAUS File'!M96</f>
        <v>0</v>
      </c>
      <c r="K50" s="141">
        <f>'LAUS File'!M97</f>
        <v>0</v>
      </c>
      <c r="L50" s="92"/>
    </row>
    <row r="51" spans="1:14" ht="11.4" customHeight="1">
      <c r="A51" s="139" t="s">
        <v>684</v>
      </c>
      <c r="B51" s="140">
        <f>'LAUS File'!M158</f>
        <v>0</v>
      </c>
      <c r="C51" s="140">
        <f>'LAUS File'!M159</f>
        <v>0</v>
      </c>
      <c r="D51" s="140">
        <f>'LAUS File'!M160</f>
        <v>0</v>
      </c>
      <c r="E51" s="141">
        <f>'LAUS File'!M161</f>
        <v>0</v>
      </c>
      <c r="G51" s="142" t="s">
        <v>695</v>
      </c>
      <c r="H51" s="144">
        <f>'LAUS File'!M214</f>
        <v>0</v>
      </c>
      <c r="I51" s="144">
        <f>'LAUS File'!M215</f>
        <v>0</v>
      </c>
      <c r="J51" s="144">
        <f>'LAUS File'!M216</f>
        <v>0</v>
      </c>
      <c r="K51" s="141">
        <f>'LAUS File'!M217</f>
        <v>0</v>
      </c>
      <c r="L51" s="92"/>
    </row>
    <row r="52" spans="1:14" ht="11.4" customHeight="1">
      <c r="A52" s="139" t="s">
        <v>686</v>
      </c>
      <c r="B52" s="140">
        <f>'LAUS File'!M166</f>
        <v>0</v>
      </c>
      <c r="C52" s="140">
        <f>'LAUS File'!M167</f>
        <v>0</v>
      </c>
      <c r="D52" s="140">
        <f>'LAUS File'!M168</f>
        <v>0</v>
      </c>
      <c r="E52" s="141">
        <f>'LAUS File'!M169</f>
        <v>0</v>
      </c>
      <c r="G52" s="142" t="s">
        <v>707</v>
      </c>
      <c r="H52" s="144">
        <f>'LAUS File'!M278</f>
        <v>0</v>
      </c>
      <c r="I52" s="144">
        <f>'LAUS File'!M279</f>
        <v>0</v>
      </c>
      <c r="J52" s="144">
        <f>'LAUS File'!M280</f>
        <v>0</v>
      </c>
      <c r="K52" s="141">
        <f>'LAUS File'!M281</f>
        <v>0</v>
      </c>
      <c r="L52" s="92"/>
    </row>
    <row r="53" spans="1:14" ht="11.4" customHeight="1">
      <c r="A53" s="139" t="s">
        <v>687</v>
      </c>
      <c r="B53" s="140">
        <f>'LAUS File'!M170</f>
        <v>0</v>
      </c>
      <c r="C53" s="140">
        <f>'LAUS File'!M171</f>
        <v>0</v>
      </c>
      <c r="D53" s="140">
        <f>'LAUS File'!M172</f>
        <v>0</v>
      </c>
      <c r="E53" s="141">
        <f>'LAUS File'!M173</f>
        <v>0</v>
      </c>
      <c r="G53" s="142" t="s">
        <v>709</v>
      </c>
      <c r="H53" s="144">
        <f>'LAUS File'!M286</f>
        <v>0</v>
      </c>
      <c r="I53" s="144">
        <f>'LAUS File'!M287</f>
        <v>0</v>
      </c>
      <c r="J53" s="144">
        <f>'LAUS File'!M288</f>
        <v>0</v>
      </c>
      <c r="K53" s="141">
        <f>'LAUS File'!M289</f>
        <v>0</v>
      </c>
      <c r="L53" s="92"/>
    </row>
    <row r="54" spans="1:14" ht="11.4" customHeight="1">
      <c r="A54" s="139" t="s">
        <v>689</v>
      </c>
      <c r="B54" s="140">
        <f>'LAUS File'!M190</f>
        <v>0</v>
      </c>
      <c r="C54" s="140">
        <f>'LAUS File'!M191</f>
        <v>0</v>
      </c>
      <c r="D54" s="140">
        <f>'LAUS File'!M192</f>
        <v>0</v>
      </c>
      <c r="E54" s="141">
        <f>'LAUS File'!M193</f>
        <v>0</v>
      </c>
      <c r="G54" s="142" t="s">
        <v>722</v>
      </c>
      <c r="H54" s="144">
        <f>'LAUS File'!M342</f>
        <v>0</v>
      </c>
      <c r="I54" s="144">
        <f>'LAUS File'!M343</f>
        <v>0</v>
      </c>
      <c r="J54" s="144">
        <f>'LAUS File'!M344</f>
        <v>0</v>
      </c>
      <c r="K54" s="141">
        <f>'LAUS File'!M345</f>
        <v>0</v>
      </c>
      <c r="L54" s="92"/>
    </row>
    <row r="55" spans="1:14" ht="11.4" customHeight="1">
      <c r="A55" s="139" t="s">
        <v>691</v>
      </c>
      <c r="B55" s="140">
        <f>'LAUS File'!M198</f>
        <v>0</v>
      </c>
      <c r="C55" s="140">
        <f>'LAUS File'!M199</f>
        <v>0</v>
      </c>
      <c r="D55" s="140">
        <f>'LAUS File'!M200</f>
        <v>0</v>
      </c>
      <c r="E55" s="141">
        <f>'LAUS File'!M201</f>
        <v>0</v>
      </c>
      <c r="G55" s="142" t="s">
        <v>726</v>
      </c>
      <c r="H55" s="144">
        <f>'LAUS File'!M358</f>
        <v>0</v>
      </c>
      <c r="I55" s="144">
        <f>'LAUS File'!M359</f>
        <v>0</v>
      </c>
      <c r="J55" s="144">
        <f>'LAUS File'!M360</f>
        <v>0</v>
      </c>
      <c r="K55" s="141">
        <f>'LAUS File'!M361</f>
        <v>0</v>
      </c>
      <c r="L55" s="92"/>
    </row>
    <row r="56" spans="1:14" ht="11.4" customHeight="1">
      <c r="A56" s="139" t="s">
        <v>692</v>
      </c>
      <c r="B56" s="140">
        <f>'LAUS File'!M202</f>
        <v>0</v>
      </c>
      <c r="C56" s="140">
        <f>'LAUS File'!M203</f>
        <v>0</v>
      </c>
      <c r="D56" s="140">
        <f>'LAUS File'!M204</f>
        <v>0</v>
      </c>
      <c r="E56" s="141">
        <f>'LAUS File'!M205</f>
        <v>0</v>
      </c>
      <c r="G56" s="142" t="s">
        <v>730</v>
      </c>
      <c r="H56" s="144">
        <f>'LAUS File'!M374</f>
        <v>0</v>
      </c>
      <c r="I56" s="144">
        <f>'LAUS File'!M375</f>
        <v>0</v>
      </c>
      <c r="J56" s="144">
        <f>'LAUS File'!M376</f>
        <v>0</v>
      </c>
      <c r="K56" s="141">
        <f>'LAUS File'!M377</f>
        <v>0</v>
      </c>
      <c r="L56" s="92"/>
    </row>
    <row r="57" spans="1:14" ht="11.4" customHeight="1">
      <c r="A57" s="139" t="s">
        <v>693</v>
      </c>
      <c r="B57" s="140">
        <f>'LAUS File'!M206</f>
        <v>0</v>
      </c>
      <c r="C57" s="140">
        <f>'LAUS File'!M207</f>
        <v>0</v>
      </c>
      <c r="D57" s="140">
        <f>'LAUS File'!M208</f>
        <v>0</v>
      </c>
      <c r="E57" s="141">
        <f>'LAUS File'!M209</f>
        <v>0</v>
      </c>
      <c r="G57" s="142" t="s">
        <v>159</v>
      </c>
      <c r="H57" s="144">
        <f>'LAUS File'!M410</f>
        <v>0</v>
      </c>
      <c r="I57" s="144">
        <f>'LAUS File'!M411</f>
        <v>0</v>
      </c>
      <c r="J57" s="144">
        <f>'LAUS File'!M412</f>
        <v>0</v>
      </c>
      <c r="K57" s="141">
        <f>'LAUS File'!M413</f>
        <v>0</v>
      </c>
      <c r="L57" s="92"/>
    </row>
    <row r="58" spans="1:14" ht="11.4" customHeight="1">
      <c r="A58" s="139" t="s">
        <v>694</v>
      </c>
      <c r="B58" s="140">
        <f>'LAUS File'!M210</f>
        <v>0</v>
      </c>
      <c r="C58" s="140">
        <f>'LAUS File'!M211</f>
        <v>0</v>
      </c>
      <c r="D58" s="140">
        <f>'LAUS File'!M212</f>
        <v>0</v>
      </c>
      <c r="E58" s="141">
        <f>'LAUS File'!M213</f>
        <v>0</v>
      </c>
      <c r="G58" s="142" t="s">
        <v>739</v>
      </c>
      <c r="H58" s="144">
        <f>'LAUS File'!M434</f>
        <v>0</v>
      </c>
      <c r="I58" s="144">
        <f>'LAUS File'!M435</f>
        <v>0</v>
      </c>
      <c r="J58" s="144">
        <f>'LAUS File'!M436</f>
        <v>0</v>
      </c>
      <c r="K58" s="141">
        <f>'LAUS File'!M437</f>
        <v>0</v>
      </c>
      <c r="L58" s="92"/>
    </row>
    <row r="59" spans="1:14" ht="11.4" customHeight="1">
      <c r="A59" s="139" t="s">
        <v>697</v>
      </c>
      <c r="B59" s="140">
        <f>'LAUS File'!M226</f>
        <v>0</v>
      </c>
      <c r="C59" s="140">
        <f>'LAUS File'!M227</f>
        <v>0</v>
      </c>
      <c r="D59" s="140">
        <f>'LAUS File'!M228</f>
        <v>0</v>
      </c>
      <c r="E59" s="141">
        <f>'LAUS File'!M229</f>
        <v>0</v>
      </c>
      <c r="G59" s="142" t="s">
        <v>741</v>
      </c>
      <c r="H59" s="144">
        <f>'LAUS File'!M442</f>
        <v>0</v>
      </c>
      <c r="I59" s="144">
        <f>'LAUS File'!M443</f>
        <v>0</v>
      </c>
      <c r="J59" s="144">
        <f>'LAUS File'!M444</f>
        <v>0</v>
      </c>
      <c r="K59" s="141">
        <f>'LAUS File'!M445</f>
        <v>0</v>
      </c>
      <c r="L59" s="92"/>
    </row>
    <row r="60" spans="1:14" ht="11.4" customHeight="1">
      <c r="A60" s="139" t="s">
        <v>698</v>
      </c>
      <c r="B60" s="140">
        <f>'LAUS File'!M230</f>
        <v>0</v>
      </c>
      <c r="C60" s="140">
        <f>'LAUS File'!M231</f>
        <v>0</v>
      </c>
      <c r="D60" s="140">
        <f>'LAUS File'!M232</f>
        <v>0</v>
      </c>
      <c r="E60" s="141">
        <f>'LAUS File'!M233</f>
        <v>0</v>
      </c>
      <c r="G60" s="142" t="s">
        <v>746</v>
      </c>
      <c r="H60" s="144">
        <f>'LAUS File'!M466</f>
        <v>0</v>
      </c>
      <c r="I60" s="144">
        <f>'LAUS File'!M467</f>
        <v>0</v>
      </c>
      <c r="J60" s="144">
        <f>'LAUS File'!M468</f>
        <v>0</v>
      </c>
      <c r="K60" s="141">
        <f>'LAUS File'!M469</f>
        <v>0</v>
      </c>
      <c r="L60" s="92"/>
    </row>
    <row r="61" spans="1:14" ht="11.4" customHeight="1">
      <c r="A61" s="139" t="s">
        <v>161</v>
      </c>
      <c r="B61" s="140">
        <f>'LAUS File'!M234</f>
        <v>0</v>
      </c>
      <c r="C61" s="140">
        <f>'LAUS File'!M235</f>
        <v>0</v>
      </c>
      <c r="D61" s="140">
        <f>'LAUS File'!M236</f>
        <v>0</v>
      </c>
      <c r="E61" s="141">
        <f>'LAUS File'!M237</f>
        <v>0</v>
      </c>
      <c r="G61" s="142" t="s">
        <v>781</v>
      </c>
      <c r="H61" s="144">
        <f>'LAUS File'!M630</f>
        <v>0</v>
      </c>
      <c r="I61" s="144">
        <f>'LAUS File'!M631</f>
        <v>0</v>
      </c>
      <c r="J61" s="144">
        <f>'LAUS File'!M632</f>
        <v>0</v>
      </c>
      <c r="K61" s="141">
        <f>'LAUS File'!M633</f>
        <v>0</v>
      </c>
      <c r="L61" s="92"/>
    </row>
    <row r="62" spans="1:14" ht="11.4" customHeight="1">
      <c r="A62" s="139" t="s">
        <v>699</v>
      </c>
      <c r="B62" s="140">
        <f>'LAUS File'!M238</f>
        <v>0</v>
      </c>
      <c r="C62" s="140">
        <f>'LAUS File'!M239</f>
        <v>0</v>
      </c>
      <c r="D62" s="140">
        <f>'LAUS File'!M240</f>
        <v>0</v>
      </c>
      <c r="E62" s="141">
        <f>'LAUS File'!M241</f>
        <v>0</v>
      </c>
      <c r="G62" s="142" t="s">
        <v>788</v>
      </c>
      <c r="H62" s="144">
        <f>'LAUS File'!M662</f>
        <v>0</v>
      </c>
      <c r="I62" s="144">
        <f>'LAUS File'!M663</f>
        <v>0</v>
      </c>
      <c r="J62" s="144">
        <f>'LAUS File'!M664</f>
        <v>0</v>
      </c>
      <c r="K62" s="141">
        <f>'LAUS File'!M665</f>
        <v>0</v>
      </c>
      <c r="L62" s="92"/>
    </row>
    <row r="63" spans="1:14" ht="11.4" customHeight="1">
      <c r="A63" s="139" t="s">
        <v>700</v>
      </c>
      <c r="B63" s="140">
        <f>'LAUS File'!M246</f>
        <v>0</v>
      </c>
      <c r="C63" s="140">
        <f>'LAUS File'!M247</f>
        <v>0</v>
      </c>
      <c r="D63" s="140">
        <f>'LAUS File'!M248</f>
        <v>0</v>
      </c>
      <c r="E63" s="141">
        <f>'LAUS File'!M249</f>
        <v>0</v>
      </c>
      <c r="G63" s="142" t="s">
        <v>796</v>
      </c>
      <c r="H63" s="144">
        <f>'LAUS File'!M706</f>
        <v>0</v>
      </c>
      <c r="I63" s="144">
        <f>'LAUS File'!M707</f>
        <v>0</v>
      </c>
      <c r="J63" s="144">
        <f>'LAUS File'!M708</f>
        <v>0</v>
      </c>
      <c r="K63" s="141">
        <f>'LAUS File'!M709</f>
        <v>0</v>
      </c>
      <c r="L63" s="92"/>
      <c r="N63" s="96"/>
    </row>
    <row r="64" spans="1:14" ht="11.4" customHeight="1">
      <c r="A64" s="139" t="s">
        <v>702</v>
      </c>
      <c r="B64" s="140">
        <f>'LAUS File'!M254</f>
        <v>0</v>
      </c>
      <c r="C64" s="140">
        <f>'LAUS File'!M255</f>
        <v>0</v>
      </c>
      <c r="D64" s="140">
        <f>'LAUS File'!M256</f>
        <v>0</v>
      </c>
      <c r="E64" s="141">
        <f>'LAUS File'!M257</f>
        <v>0</v>
      </c>
      <c r="H64" s="87"/>
      <c r="I64" s="87"/>
      <c r="J64" s="87"/>
      <c r="K64" s="91"/>
      <c r="L64" s="92"/>
      <c r="N64" s="96"/>
    </row>
    <row r="65" spans="1:14" ht="11.4" customHeight="1">
      <c r="A65" s="139" t="s">
        <v>704</v>
      </c>
      <c r="B65" s="140">
        <f>'LAUS File'!M262</f>
        <v>0</v>
      </c>
      <c r="C65" s="140">
        <f>'LAUS File'!M263</f>
        <v>0</v>
      </c>
      <c r="D65" s="140">
        <f>'LAUS File'!M264</f>
        <v>0</v>
      </c>
      <c r="E65" s="141">
        <f>'LAUS File'!M265</f>
        <v>0</v>
      </c>
      <c r="H65" s="87"/>
      <c r="I65" s="87"/>
      <c r="J65" s="87"/>
      <c r="K65" s="91"/>
      <c r="L65" s="92"/>
      <c r="N65" s="96"/>
    </row>
    <row r="66" spans="1:14" ht="11.4" customHeight="1">
      <c r="A66" s="139" t="s">
        <v>708</v>
      </c>
      <c r="B66" s="140">
        <f>'LAUS File'!M282</f>
        <v>0</v>
      </c>
      <c r="C66" s="140">
        <f>'LAUS File'!M283</f>
        <v>0</v>
      </c>
      <c r="D66" s="140">
        <f>'LAUS File'!M284</f>
        <v>0</v>
      </c>
      <c r="E66" s="141">
        <f>'LAUS File'!M285</f>
        <v>0</v>
      </c>
      <c r="H66" s="87"/>
      <c r="I66" s="87"/>
      <c r="J66" s="87"/>
      <c r="K66" s="91"/>
      <c r="L66" s="92"/>
      <c r="N66" s="96"/>
    </row>
    <row r="67" spans="1:14" ht="11.4" customHeight="1">
      <c r="A67" s="139" t="s">
        <v>158</v>
      </c>
      <c r="B67" s="140">
        <f>'LAUS File'!M294</f>
        <v>0</v>
      </c>
      <c r="C67" s="140">
        <f>'LAUS File'!M295</f>
        <v>0</v>
      </c>
      <c r="D67" s="140">
        <f>'LAUS File'!M296</f>
        <v>0</v>
      </c>
      <c r="E67" s="141">
        <f>'LAUS File'!M297</f>
        <v>0</v>
      </c>
      <c r="H67" s="96"/>
      <c r="I67" s="96"/>
      <c r="J67" s="96"/>
      <c r="K67" s="96"/>
      <c r="L67" s="96"/>
      <c r="N67" s="96"/>
    </row>
    <row r="68" spans="1:14" ht="11.4" customHeight="1">
      <c r="A68" s="77"/>
      <c r="B68" s="87"/>
      <c r="C68" s="87"/>
      <c r="D68" s="87"/>
      <c r="E68" s="88"/>
      <c r="H68" s="96"/>
      <c r="I68" s="96"/>
      <c r="J68" s="96"/>
      <c r="K68" s="96"/>
      <c r="L68" s="96"/>
      <c r="N68" s="96"/>
    </row>
    <row r="69" spans="1:14" ht="11.4" customHeight="1">
      <c r="A69" s="90"/>
      <c r="B69" s="87"/>
      <c r="C69" s="87"/>
      <c r="D69" s="87"/>
      <c r="E69" s="88"/>
      <c r="H69" s="96"/>
      <c r="I69" s="96"/>
      <c r="J69" s="96"/>
      <c r="K69" s="97"/>
      <c r="L69" s="97"/>
      <c r="N69" s="96"/>
    </row>
    <row r="70" spans="1:14" ht="11.4" customHeight="1">
      <c r="A70" s="90"/>
      <c r="B70" s="87"/>
      <c r="C70" s="87"/>
      <c r="D70" s="87"/>
      <c r="E70" s="88"/>
      <c r="H70" s="96"/>
      <c r="I70" s="96"/>
      <c r="J70" s="96"/>
      <c r="K70" s="97"/>
      <c r="L70" s="97"/>
    </row>
    <row r="71" spans="1:14" ht="11.4" customHeight="1">
      <c r="A71" s="90"/>
      <c r="B71" s="87"/>
      <c r="C71" s="87"/>
      <c r="D71" s="87"/>
      <c r="E71" s="88"/>
      <c r="H71" s="96"/>
      <c r="I71" s="96"/>
      <c r="J71" s="96"/>
      <c r="K71" s="97"/>
      <c r="L71" s="97"/>
    </row>
    <row r="72" spans="1:14" ht="11.4" customHeight="1">
      <c r="A72" s="90"/>
      <c r="B72" s="87"/>
      <c r="C72" s="87"/>
      <c r="D72" s="87"/>
      <c r="E72" s="88"/>
      <c r="H72" s="96"/>
      <c r="I72" s="96"/>
      <c r="J72" s="96"/>
      <c r="K72" s="97"/>
      <c r="L72" s="97"/>
    </row>
    <row r="73" spans="1:14" ht="11.4" customHeight="1">
      <c r="A73" s="90"/>
      <c r="B73" s="87"/>
      <c r="C73" s="87"/>
      <c r="D73" s="87"/>
      <c r="E73" s="88"/>
      <c r="H73" s="96"/>
      <c r="I73" s="96"/>
      <c r="J73" s="96"/>
      <c r="K73" s="97"/>
      <c r="L73" s="97"/>
    </row>
    <row r="74" spans="1:14" ht="11.4" customHeight="1">
      <c r="A74" s="77"/>
      <c r="B74" s="87"/>
      <c r="C74" s="87"/>
      <c r="D74" s="87"/>
      <c r="E74" s="88"/>
      <c r="H74" s="96"/>
      <c r="I74" s="96"/>
      <c r="J74" s="96"/>
      <c r="K74" s="96"/>
      <c r="L74" s="96"/>
    </row>
    <row r="75" spans="1:14" ht="5.15" customHeight="1">
      <c r="A75" s="77"/>
      <c r="B75" s="98"/>
      <c r="C75" s="98"/>
      <c r="D75" s="98"/>
      <c r="E75" s="91"/>
      <c r="G75" s="96" t="s">
        <v>579</v>
      </c>
      <c r="H75" s="96"/>
      <c r="I75" s="96"/>
      <c r="J75" s="96"/>
      <c r="K75" s="96"/>
      <c r="L75" s="96"/>
    </row>
    <row r="76" spans="1:14" ht="11.15" customHeight="1">
      <c r="A76" s="58" t="s">
        <v>568</v>
      </c>
      <c r="B76" s="58"/>
      <c r="C76" s="58"/>
      <c r="D76" s="58"/>
      <c r="E76" s="59"/>
      <c r="F76" s="60" t="s">
        <v>580</v>
      </c>
      <c r="G76" s="58"/>
      <c r="H76" s="58"/>
      <c r="I76" s="58"/>
      <c r="J76" s="58"/>
      <c r="K76" s="61" t="str">
        <f>K1</f>
        <v>Technical Contact (860)263-6293</v>
      </c>
      <c r="L76" s="61"/>
    </row>
    <row r="77" spans="1:14" ht="11.15" customHeight="1">
      <c r="A77" s="58" t="s">
        <v>5</v>
      </c>
      <c r="B77" s="58"/>
      <c r="C77" s="58"/>
      <c r="D77" s="58"/>
      <c r="E77" s="59"/>
      <c r="F77" s="58"/>
      <c r="G77" s="58"/>
      <c r="H77" s="58"/>
      <c r="I77" s="58"/>
      <c r="J77" s="61" t="s">
        <v>571</v>
      </c>
      <c r="K77" s="59"/>
      <c r="L77" s="59"/>
    </row>
    <row r="78" spans="1:14" ht="11.15" customHeight="1">
      <c r="A78" s="63" t="s">
        <v>572</v>
      </c>
      <c r="B78" s="58"/>
      <c r="C78" s="58"/>
      <c r="D78" s="58"/>
      <c r="E78" s="59"/>
      <c r="F78" s="58"/>
      <c r="G78" s="58"/>
      <c r="H78" s="58"/>
      <c r="I78" s="58"/>
      <c r="J78" s="58"/>
      <c r="K78" s="64" t="s">
        <v>573</v>
      </c>
      <c r="L78" s="64"/>
    </row>
    <row r="79" spans="1:14" ht="25">
      <c r="A79" s="158" t="s">
        <v>214</v>
      </c>
      <c r="B79" s="158"/>
      <c r="C79" s="158"/>
      <c r="D79" s="158"/>
      <c r="E79" s="158"/>
      <c r="F79" s="158"/>
      <c r="G79" s="158"/>
      <c r="H79" s="158"/>
      <c r="I79" s="158"/>
      <c r="J79" s="158"/>
      <c r="K79" s="158"/>
      <c r="L79" s="65"/>
    </row>
    <row r="80" spans="1:14" s="67" customFormat="1" ht="12.9" customHeight="1">
      <c r="A80" s="165" t="s">
        <v>574</v>
      </c>
      <c r="B80" s="165"/>
      <c r="C80" s="165"/>
      <c r="D80" s="165"/>
      <c r="E80" s="165"/>
      <c r="F80" s="165"/>
      <c r="G80" s="165"/>
      <c r="H80" s="165"/>
      <c r="I80" s="165"/>
      <c r="J80" s="165"/>
      <c r="K80" s="165"/>
      <c r="L80" s="66"/>
    </row>
    <row r="81" spans="1:12" ht="12.9" customHeight="1">
      <c r="A81" s="166" t="s">
        <v>575</v>
      </c>
      <c r="B81" s="166"/>
      <c r="C81" s="166"/>
      <c r="D81" s="166"/>
      <c r="E81" s="166"/>
      <c r="F81" s="166"/>
      <c r="G81" s="166"/>
      <c r="H81" s="166"/>
      <c r="I81" s="166"/>
      <c r="J81" s="166"/>
      <c r="K81" s="166"/>
      <c r="L81" s="68"/>
    </row>
    <row r="82" spans="1:12" ht="12" customHeight="1">
      <c r="A82" s="162" t="str">
        <f>+A7</f>
        <v>SEPTEMBER 2026</v>
      </c>
      <c r="B82" s="162"/>
      <c r="C82" s="162"/>
      <c r="D82" s="162"/>
      <c r="E82" s="162"/>
      <c r="F82" s="162"/>
      <c r="G82" s="162"/>
      <c r="H82" s="162"/>
      <c r="I82" s="162"/>
      <c r="J82" s="162"/>
      <c r="K82" s="162"/>
      <c r="L82" s="69"/>
    </row>
    <row r="83" spans="1:12" ht="5.15" customHeight="1">
      <c r="A83" s="70" t="s">
        <v>148</v>
      </c>
      <c r="B83" s="71"/>
      <c r="C83" s="71"/>
      <c r="D83" s="71"/>
      <c r="F83" s="71"/>
      <c r="G83" s="71"/>
      <c r="H83" s="71"/>
      <c r="I83" s="71"/>
      <c r="J83" s="71"/>
      <c r="K83" s="71"/>
      <c r="L83" s="71"/>
    </row>
    <row r="84" spans="1:12" ht="11.4" customHeight="1">
      <c r="A84" s="163" t="s">
        <v>576</v>
      </c>
      <c r="B84" s="163"/>
      <c r="C84" s="163"/>
      <c r="D84" s="163"/>
      <c r="E84" s="163"/>
      <c r="F84" s="163"/>
      <c r="G84" s="163"/>
      <c r="H84" s="163"/>
      <c r="I84" s="163"/>
      <c r="J84" s="163"/>
      <c r="K84" s="163"/>
      <c r="L84" s="73"/>
    </row>
    <row r="85" spans="1:12" ht="5.15" customHeight="1">
      <c r="A85" s="70" t="s">
        <v>148</v>
      </c>
      <c r="B85" s="99"/>
      <c r="C85" s="73"/>
      <c r="D85" s="100"/>
      <c r="E85" s="101"/>
      <c r="F85" s="73"/>
      <c r="G85" s="73"/>
      <c r="H85" s="73"/>
      <c r="I85" s="73"/>
      <c r="J85" s="73"/>
      <c r="K85" s="73"/>
      <c r="L85" s="73"/>
    </row>
    <row r="86" spans="1:12" s="102" customFormat="1" ht="11.4" customHeight="1">
      <c r="A86" s="74" t="s">
        <v>577</v>
      </c>
      <c r="B86" s="75" t="s">
        <v>169</v>
      </c>
      <c r="C86" s="75" t="s">
        <v>578</v>
      </c>
      <c r="D86" s="75" t="s">
        <v>168</v>
      </c>
      <c r="E86" s="76" t="s">
        <v>154</v>
      </c>
      <c r="F86" s="77"/>
      <c r="G86" s="74" t="s">
        <v>577</v>
      </c>
      <c r="H86" s="75" t="s">
        <v>169</v>
      </c>
      <c r="I86" s="75" t="s">
        <v>578</v>
      </c>
      <c r="J86" s="75" t="s">
        <v>168</v>
      </c>
      <c r="K86" s="76" t="s">
        <v>154</v>
      </c>
      <c r="L86" s="75"/>
    </row>
    <row r="87" spans="1:12" s="102" customFormat="1" ht="5.15" customHeight="1">
      <c r="A87" s="74"/>
      <c r="B87" s="75"/>
      <c r="C87" s="75"/>
      <c r="D87" s="75"/>
      <c r="E87" s="76"/>
      <c r="F87" s="77"/>
      <c r="G87" s="74"/>
      <c r="H87" s="75"/>
      <c r="I87" s="75"/>
      <c r="J87" s="75"/>
      <c r="K87" s="76"/>
      <c r="L87" s="75"/>
    </row>
    <row r="88" spans="1:12" ht="11.4" customHeight="1">
      <c r="A88" s="83" t="s">
        <v>801</v>
      </c>
      <c r="B88" s="81"/>
      <c r="C88" s="81"/>
      <c r="D88" s="81"/>
      <c r="E88" s="82"/>
      <c r="G88" s="80" t="s">
        <v>587</v>
      </c>
      <c r="H88" s="81"/>
      <c r="I88" s="81"/>
      <c r="J88" s="81"/>
      <c r="K88" s="82"/>
    </row>
    <row r="89" spans="1:12" ht="11.4" customHeight="1">
      <c r="A89" s="81"/>
      <c r="B89" s="95">
        <f>'LAUS File'!M818</f>
        <v>0</v>
      </c>
      <c r="C89" s="95">
        <f>'LAUS File'!M819</f>
        <v>0</v>
      </c>
      <c r="D89" s="95">
        <f>'LAUS File'!M820</f>
        <v>0</v>
      </c>
      <c r="E89" s="94">
        <f>'LAUS File'!M821</f>
        <v>0</v>
      </c>
      <c r="G89" s="83"/>
      <c r="H89" s="95">
        <f>'LAUS File'!M830</f>
        <v>0</v>
      </c>
      <c r="I89" s="95">
        <f>'LAUS File'!M831</f>
        <v>0</v>
      </c>
      <c r="J89" s="95">
        <f>'LAUS File'!M832</f>
        <v>0</v>
      </c>
      <c r="K89" s="94">
        <f>'LAUS File'!M833</f>
        <v>0</v>
      </c>
    </row>
    <row r="90" spans="1:12" ht="11.4" customHeight="1">
      <c r="A90" s="142" t="s">
        <v>670</v>
      </c>
      <c r="B90" s="144">
        <f>'LAUS File'!M90</f>
        <v>0</v>
      </c>
      <c r="C90" s="144">
        <f>'LAUS File'!M91</f>
        <v>0</v>
      </c>
      <c r="D90" s="144">
        <f>'LAUS File'!M92</f>
        <v>0</v>
      </c>
      <c r="E90" s="141">
        <f>'LAUS File'!M93</f>
        <v>0</v>
      </c>
      <c r="G90" s="139" t="s">
        <v>663</v>
      </c>
      <c r="H90" s="144">
        <f>'LAUS File'!M58</f>
        <v>0</v>
      </c>
      <c r="I90" s="144">
        <f>'LAUS File'!M59</f>
        <v>0</v>
      </c>
      <c r="J90" s="144">
        <f>'LAUS File'!M60</f>
        <v>0</v>
      </c>
      <c r="K90" s="141">
        <f>'LAUS File'!M61</f>
        <v>0</v>
      </c>
    </row>
    <row r="91" spans="1:12" ht="11.4" customHeight="1">
      <c r="A91" s="142" t="s">
        <v>682</v>
      </c>
      <c r="B91" s="144">
        <f>'LAUS File'!M150</f>
        <v>0</v>
      </c>
      <c r="C91" s="144">
        <f>'LAUS File'!M151</f>
        <v>0</v>
      </c>
      <c r="D91" s="144">
        <f>'LAUS File'!M152</f>
        <v>0</v>
      </c>
      <c r="E91" s="141">
        <f>'LAUS File'!M153</f>
        <v>0</v>
      </c>
      <c r="G91" s="142" t="s">
        <v>674</v>
      </c>
      <c r="H91" s="145">
        <f>'LAUS File'!M118</f>
        <v>0</v>
      </c>
      <c r="I91" s="145">
        <f>'LAUS File'!M119</f>
        <v>0</v>
      </c>
      <c r="J91" s="145">
        <f>'LAUS File'!M120</f>
        <v>0</v>
      </c>
      <c r="K91" s="141">
        <f>'LAUS File'!M121</f>
        <v>0</v>
      </c>
    </row>
    <row r="92" spans="1:12" ht="11.4" customHeight="1">
      <c r="A92" s="142" t="s">
        <v>696</v>
      </c>
      <c r="B92" s="144">
        <f>'LAUS File'!M218</f>
        <v>0</v>
      </c>
      <c r="C92" s="144">
        <f>'LAUS File'!M219</f>
        <v>0</v>
      </c>
      <c r="D92" s="144">
        <f>'LAUS File'!M220</f>
        <v>0</v>
      </c>
      <c r="E92" s="141">
        <f>'LAUS File'!M221</f>
        <v>0</v>
      </c>
      <c r="G92" s="142" t="s">
        <v>675</v>
      </c>
      <c r="H92" s="144">
        <f>'LAUS File'!M122</f>
        <v>0</v>
      </c>
      <c r="I92" s="144">
        <f>'LAUS File'!M123</f>
        <v>0</v>
      </c>
      <c r="J92" s="144">
        <f>'LAUS File'!M124</f>
        <v>0</v>
      </c>
      <c r="K92" s="141">
        <f>'LAUS File'!M125</f>
        <v>0</v>
      </c>
    </row>
    <row r="93" spans="1:12" ht="11.4" customHeight="1">
      <c r="A93" s="142" t="s">
        <v>701</v>
      </c>
      <c r="B93" s="144">
        <f>'LAUS File'!M250</f>
        <v>0</v>
      </c>
      <c r="C93" s="144">
        <f>'LAUS File'!M251</f>
        <v>0</v>
      </c>
      <c r="D93" s="144">
        <f>'LAUS File'!M252</f>
        <v>0</v>
      </c>
      <c r="E93" s="141">
        <f>'LAUS File'!M253</f>
        <v>0</v>
      </c>
      <c r="G93" s="142" t="s">
        <v>683</v>
      </c>
      <c r="H93" s="144">
        <f>'LAUS File'!M154</f>
        <v>0</v>
      </c>
      <c r="I93" s="144">
        <f>'LAUS File'!M155</f>
        <v>0</v>
      </c>
      <c r="J93" s="144">
        <f>'LAUS File'!M156</f>
        <v>0</v>
      </c>
      <c r="K93" s="141">
        <f>'LAUS File'!M157</f>
        <v>0</v>
      </c>
    </row>
    <row r="94" spans="1:12" ht="11.4" customHeight="1">
      <c r="A94" s="142" t="s">
        <v>705</v>
      </c>
      <c r="B94" s="144">
        <f>'LAUS File'!M270</f>
        <v>0</v>
      </c>
      <c r="C94" s="144">
        <f>'LAUS File'!M271</f>
        <v>0</v>
      </c>
      <c r="D94" s="144">
        <f>'LAUS File'!M272</f>
        <v>0</v>
      </c>
      <c r="E94" s="141">
        <f>'LAUS File'!M273</f>
        <v>0</v>
      </c>
      <c r="G94" s="142" t="s">
        <v>685</v>
      </c>
      <c r="H94" s="144">
        <f>'LAUS File'!M162</f>
        <v>0</v>
      </c>
      <c r="I94" s="144">
        <f>'LAUS File'!M163</f>
        <v>0</v>
      </c>
      <c r="J94" s="144">
        <f>'LAUS File'!M164</f>
        <v>0</v>
      </c>
      <c r="K94" s="141">
        <f>'LAUS File'!M165</f>
        <v>0</v>
      </c>
    </row>
    <row r="95" spans="1:12" ht="11.4" customHeight="1">
      <c r="A95" s="142" t="s">
        <v>706</v>
      </c>
      <c r="B95" s="144">
        <f>'LAUS File'!M274</f>
        <v>0</v>
      </c>
      <c r="C95" s="144">
        <f>'LAUS File'!M275</f>
        <v>0</v>
      </c>
      <c r="D95" s="144">
        <f>'LAUS File'!M276</f>
        <v>0</v>
      </c>
      <c r="E95" s="141">
        <f>'LAUS File'!M277</f>
        <v>0</v>
      </c>
      <c r="G95" s="142" t="s">
        <v>703</v>
      </c>
      <c r="H95" s="144">
        <f>'LAUS File'!M258</f>
        <v>0</v>
      </c>
      <c r="I95" s="144">
        <f>'LAUS File'!M259</f>
        <v>0</v>
      </c>
      <c r="J95" s="144">
        <f>'LAUS File'!M260</f>
        <v>0</v>
      </c>
      <c r="K95" s="141">
        <f>'LAUS File'!M261</f>
        <v>0</v>
      </c>
    </row>
    <row r="96" spans="1:12" ht="11.4" customHeight="1">
      <c r="A96" s="142" t="s">
        <v>717</v>
      </c>
      <c r="B96" s="144">
        <f>'LAUS File'!M322</f>
        <v>0</v>
      </c>
      <c r="C96" s="144">
        <f>'LAUS File'!M323</f>
        <v>0</v>
      </c>
      <c r="D96" s="144">
        <f>'LAUS File'!M324</f>
        <v>0</v>
      </c>
      <c r="E96" s="141">
        <f>'LAUS File'!M325</f>
        <v>0</v>
      </c>
      <c r="G96" s="142" t="s">
        <v>711</v>
      </c>
      <c r="H96" s="144">
        <f>'LAUS File'!M298</f>
        <v>0</v>
      </c>
      <c r="I96" s="144">
        <f>'LAUS File'!M299</f>
        <v>0</v>
      </c>
      <c r="J96" s="144">
        <f>'LAUS File'!M300</f>
        <v>0</v>
      </c>
      <c r="K96" s="141">
        <f>'LAUS File'!M301</f>
        <v>0</v>
      </c>
    </row>
    <row r="97" spans="1:11" ht="11.4" customHeight="1">
      <c r="A97" s="142" t="s">
        <v>718</v>
      </c>
      <c r="B97" s="144">
        <f>'LAUS File'!M326</f>
        <v>0</v>
      </c>
      <c r="C97" s="144">
        <f>'LAUS File'!M327</f>
        <v>0</v>
      </c>
      <c r="D97" s="144">
        <f>'LAUS File'!M328</f>
        <v>0</v>
      </c>
      <c r="E97" s="141">
        <f>'LAUS File'!M329</f>
        <v>0</v>
      </c>
      <c r="G97" s="142" t="s">
        <v>712</v>
      </c>
      <c r="H97" s="144">
        <f>'LAUS File'!M302</f>
        <v>0</v>
      </c>
      <c r="I97" s="144">
        <f>'LAUS File'!M303</f>
        <v>0</v>
      </c>
      <c r="J97" s="144">
        <f>'LAUS File'!M304</f>
        <v>0</v>
      </c>
      <c r="K97" s="141">
        <f>'LAUS File'!M305</f>
        <v>0</v>
      </c>
    </row>
    <row r="98" spans="1:11" ht="11.4" customHeight="1">
      <c r="A98" s="142" t="s">
        <v>719</v>
      </c>
      <c r="B98" s="144">
        <f>'LAUS File'!M330</f>
        <v>0</v>
      </c>
      <c r="C98" s="144">
        <f>'LAUS File'!M331</f>
        <v>0</v>
      </c>
      <c r="D98" s="144">
        <f>'LAUS File'!M332</f>
        <v>0</v>
      </c>
      <c r="E98" s="141">
        <f>'LAUS File'!M333</f>
        <v>0</v>
      </c>
      <c r="G98" s="142" t="s">
        <v>714</v>
      </c>
      <c r="H98" s="144">
        <f>'LAUS File'!M310</f>
        <v>0</v>
      </c>
      <c r="I98" s="144">
        <f>'LAUS File'!M311</f>
        <v>0</v>
      </c>
      <c r="J98" s="144">
        <f>'LAUS File'!M312</f>
        <v>0</v>
      </c>
      <c r="K98" s="141">
        <f>'LAUS File'!M313</f>
        <v>0</v>
      </c>
    </row>
    <row r="99" spans="1:11" ht="11.4" customHeight="1">
      <c r="A99" s="142" t="s">
        <v>731</v>
      </c>
      <c r="B99" s="144">
        <f>'LAUS File'!M382</f>
        <v>0</v>
      </c>
      <c r="C99" s="144">
        <f>'LAUS File'!M383</f>
        <v>0</v>
      </c>
      <c r="D99" s="144">
        <f>'LAUS File'!M384</f>
        <v>0</v>
      </c>
      <c r="E99" s="141">
        <f>'LAUS File'!M385</f>
        <v>0</v>
      </c>
      <c r="G99" s="142" t="s">
        <v>720</v>
      </c>
      <c r="H99" s="144">
        <f>'LAUS File'!M334</f>
        <v>0</v>
      </c>
      <c r="I99" s="144">
        <f>'LAUS File'!M335</f>
        <v>0</v>
      </c>
      <c r="J99" s="144">
        <f>'LAUS File'!M336</f>
        <v>0</v>
      </c>
      <c r="K99" s="141">
        <f>'LAUS File'!M337</f>
        <v>0</v>
      </c>
    </row>
    <row r="100" spans="1:11" ht="11.4" customHeight="1">
      <c r="A100" s="142" t="s">
        <v>737</v>
      </c>
      <c r="B100" s="144">
        <f>'LAUS File'!M418</f>
        <v>0</v>
      </c>
      <c r="C100" s="144">
        <f>'LAUS File'!M419</f>
        <v>0</v>
      </c>
      <c r="D100" s="144">
        <f>'LAUS File'!M420</f>
        <v>0</v>
      </c>
      <c r="E100" s="141">
        <f>'LAUS File'!M421</f>
        <v>0</v>
      </c>
      <c r="G100" s="142" t="s">
        <v>732</v>
      </c>
      <c r="H100" s="144">
        <f>'LAUS File'!M386</f>
        <v>0</v>
      </c>
      <c r="I100" s="144">
        <f>'LAUS File'!M387</f>
        <v>0</v>
      </c>
      <c r="J100" s="144">
        <f>'LAUS File'!M388</f>
        <v>0</v>
      </c>
      <c r="K100" s="141">
        <f>'LAUS File'!M389</f>
        <v>0</v>
      </c>
    </row>
    <row r="101" spans="1:11" ht="11.4" customHeight="1">
      <c r="A101" s="142" t="s">
        <v>742</v>
      </c>
      <c r="B101" s="144">
        <f>'LAUS File'!M446</f>
        <v>0</v>
      </c>
      <c r="C101" s="144">
        <f>'LAUS File'!M447</f>
        <v>0</v>
      </c>
      <c r="D101" s="144">
        <f>'LAUS File'!M448</f>
        <v>0</v>
      </c>
      <c r="E101" s="141">
        <f>'LAUS File'!M449</f>
        <v>0</v>
      </c>
      <c r="G101" s="142" t="s">
        <v>735</v>
      </c>
      <c r="H101" s="144">
        <f>'LAUS File'!M406</f>
        <v>0</v>
      </c>
      <c r="I101" s="144">
        <f>'LAUS File'!M407</f>
        <v>0</v>
      </c>
      <c r="J101" s="144">
        <f>'LAUS File'!M408</f>
        <v>0</v>
      </c>
      <c r="K101" s="141">
        <f>'LAUS File'!M409</f>
        <v>0</v>
      </c>
    </row>
    <row r="102" spans="1:11" ht="11.4" customHeight="1">
      <c r="A102" s="142" t="s">
        <v>743</v>
      </c>
      <c r="B102" s="144">
        <f>'LAUS File'!M454</f>
        <v>0</v>
      </c>
      <c r="C102" s="144">
        <f>'LAUS File'!M455</f>
        <v>0</v>
      </c>
      <c r="D102" s="144">
        <f>'LAUS File'!M456</f>
        <v>0</v>
      </c>
      <c r="E102" s="141">
        <f>'LAUS File'!M457</f>
        <v>0</v>
      </c>
      <c r="G102" s="142" t="s">
        <v>738</v>
      </c>
      <c r="H102" s="144">
        <f>'LAUS File'!M430</f>
        <v>0</v>
      </c>
      <c r="I102" s="144">
        <f>'LAUS File'!M431</f>
        <v>0</v>
      </c>
      <c r="J102" s="144">
        <f>'LAUS File'!M432</f>
        <v>0</v>
      </c>
      <c r="K102" s="141">
        <f>'LAUS File'!M433</f>
        <v>0</v>
      </c>
    </row>
    <row r="103" spans="1:11" ht="11.4" customHeight="1">
      <c r="A103" s="142" t="s">
        <v>753</v>
      </c>
      <c r="B103" s="144">
        <f>'LAUS File'!M494</f>
        <v>0</v>
      </c>
      <c r="C103" s="144">
        <f>'LAUS File'!M495</f>
        <v>0</v>
      </c>
      <c r="D103" s="144">
        <f>'LAUS File'!M496</f>
        <v>0</v>
      </c>
      <c r="E103" s="141">
        <f>'LAUS File'!M497</f>
        <v>0</v>
      </c>
      <c r="G103" s="142" t="s">
        <v>740</v>
      </c>
      <c r="H103" s="144">
        <f>'LAUS File'!M438</f>
        <v>0</v>
      </c>
      <c r="I103" s="144">
        <f>'LAUS File'!M439</f>
        <v>0</v>
      </c>
      <c r="J103" s="144">
        <f>'LAUS File'!M440</f>
        <v>0</v>
      </c>
      <c r="K103" s="141">
        <f>'LAUS File'!M441</f>
        <v>0</v>
      </c>
    </row>
    <row r="104" spans="1:11" ht="11.4" customHeight="1">
      <c r="A104" s="142" t="s">
        <v>758</v>
      </c>
      <c r="B104" s="144">
        <f>'LAUS File'!M522</f>
        <v>0</v>
      </c>
      <c r="C104" s="144">
        <f>'LAUS File'!M523</f>
        <v>0</v>
      </c>
      <c r="D104" s="144">
        <f>'LAUS File'!M524</f>
        <v>0</v>
      </c>
      <c r="E104" s="141">
        <f>'LAUS File'!M525</f>
        <v>0</v>
      </c>
      <c r="G104" s="142" t="s">
        <v>757</v>
      </c>
      <c r="H104" s="144">
        <f>'LAUS File'!M518</f>
        <v>0</v>
      </c>
      <c r="I104" s="144">
        <f>'LAUS File'!M519</f>
        <v>0</v>
      </c>
      <c r="J104" s="144">
        <f>'LAUS File'!M520</f>
        <v>0</v>
      </c>
      <c r="K104" s="141">
        <f>'LAUS File'!M521</f>
        <v>0</v>
      </c>
    </row>
    <row r="105" spans="1:11" ht="11.4" customHeight="1">
      <c r="A105" s="142" t="s">
        <v>770</v>
      </c>
      <c r="B105" s="144">
        <f>'LAUS File'!M570</f>
        <v>0</v>
      </c>
      <c r="C105" s="144">
        <f>'LAUS File'!M571</f>
        <v>0</v>
      </c>
      <c r="D105" s="144">
        <f>'LAUS File'!M572</f>
        <v>0</v>
      </c>
      <c r="E105" s="141">
        <f>'LAUS File'!M573</f>
        <v>0</v>
      </c>
      <c r="G105" s="142" t="s">
        <v>759</v>
      </c>
      <c r="H105" s="144">
        <f>'LAUS File'!M526</f>
        <v>0</v>
      </c>
      <c r="I105" s="144">
        <f>'LAUS File'!M527</f>
        <v>0</v>
      </c>
      <c r="J105" s="144">
        <f>'LAUS File'!M528</f>
        <v>0</v>
      </c>
      <c r="K105" s="141">
        <f>'LAUS File'!M529</f>
        <v>0</v>
      </c>
    </row>
    <row r="106" spans="1:11" ht="11.4" customHeight="1">
      <c r="A106" s="142" t="s">
        <v>773</v>
      </c>
      <c r="B106" s="144">
        <f>'LAUS File'!M586</f>
        <v>0</v>
      </c>
      <c r="C106" s="144">
        <f>'LAUS File'!M587</f>
        <v>0</v>
      </c>
      <c r="D106" s="144">
        <f>'LAUS File'!M588</f>
        <v>0</v>
      </c>
      <c r="E106" s="141">
        <f>'LAUS File'!M589</f>
        <v>0</v>
      </c>
      <c r="G106" s="142" t="s">
        <v>763</v>
      </c>
      <c r="H106" s="144">
        <f>'LAUS File'!M538</f>
        <v>0</v>
      </c>
      <c r="I106" s="144">
        <f>'LAUS File'!M539</f>
        <v>0</v>
      </c>
      <c r="J106" s="144">
        <f>'LAUS File'!M540</f>
        <v>0</v>
      </c>
      <c r="K106" s="141">
        <f>'LAUS File'!M541</f>
        <v>0</v>
      </c>
    </row>
    <row r="107" spans="1:11" ht="11.4" customHeight="1">
      <c r="A107" s="142" t="s">
        <v>784</v>
      </c>
      <c r="B107" s="144">
        <f>'LAUS File'!M646</f>
        <v>0</v>
      </c>
      <c r="C107" s="144">
        <f>'LAUS File'!M647</f>
        <v>0</v>
      </c>
      <c r="D107" s="144">
        <f>'LAUS File'!M648</f>
        <v>0</v>
      </c>
      <c r="E107" s="141">
        <f>'LAUS File'!M649</f>
        <v>0</v>
      </c>
      <c r="G107" s="142" t="s">
        <v>162</v>
      </c>
      <c r="H107" s="144">
        <f>'LAUS File'!M610</f>
        <v>0</v>
      </c>
      <c r="I107" s="144">
        <f>'LAUS File'!M611</f>
        <v>0</v>
      </c>
      <c r="J107" s="144">
        <f>'LAUS File'!M612</f>
        <v>0</v>
      </c>
      <c r="K107" s="141">
        <f>'LAUS File'!M613</f>
        <v>0</v>
      </c>
    </row>
    <row r="108" spans="1:11" ht="11.4" customHeight="1">
      <c r="A108" s="139" t="s">
        <v>792</v>
      </c>
      <c r="B108" s="144">
        <f>'LAUS File'!M690</f>
        <v>0</v>
      </c>
      <c r="C108" s="144">
        <f>'LAUS File'!M691</f>
        <v>0</v>
      </c>
      <c r="D108" s="144">
        <f>'LAUS File'!M692</f>
        <v>0</v>
      </c>
      <c r="E108" s="141">
        <f>'LAUS File'!M693</f>
        <v>0</v>
      </c>
      <c r="G108" s="142" t="s">
        <v>782</v>
      </c>
      <c r="H108" s="144">
        <f>'LAUS File'!M634</f>
        <v>0</v>
      </c>
      <c r="I108" s="144">
        <f>'LAUS File'!M635</f>
        <v>0</v>
      </c>
      <c r="J108" s="144">
        <f>'LAUS File'!M636</f>
        <v>0</v>
      </c>
      <c r="K108" s="141">
        <f>'LAUS File'!M637</f>
        <v>0</v>
      </c>
    </row>
    <row r="109" spans="1:11" ht="11.4" customHeight="1">
      <c r="A109" s="77"/>
      <c r="B109" s="98"/>
      <c r="C109" s="98"/>
      <c r="D109" s="98"/>
      <c r="E109" s="91"/>
      <c r="G109" s="142" t="s">
        <v>783</v>
      </c>
      <c r="H109" s="144">
        <f>'LAUS File'!M638</f>
        <v>0</v>
      </c>
      <c r="I109" s="144">
        <f>'LAUS File'!M639</f>
        <v>0</v>
      </c>
      <c r="J109" s="144">
        <f>'LAUS File'!M640</f>
        <v>0</v>
      </c>
      <c r="K109" s="141">
        <f>'LAUS File'!M641</f>
        <v>0</v>
      </c>
    </row>
    <row r="110" spans="1:11" ht="11.4" customHeight="1">
      <c r="G110" s="142" t="s">
        <v>791</v>
      </c>
      <c r="H110" s="144">
        <f>'LAUS File'!M686</f>
        <v>0</v>
      </c>
      <c r="I110" s="144">
        <f>'LAUS File'!M687</f>
        <v>0</v>
      </c>
      <c r="J110" s="144">
        <f>'LAUS File'!M688</f>
        <v>0</v>
      </c>
      <c r="K110" s="141">
        <f>'LAUS File'!M689</f>
        <v>0</v>
      </c>
    </row>
    <row r="111" spans="1:11" ht="11.4" customHeight="1">
      <c r="A111" s="83" t="s">
        <v>803</v>
      </c>
      <c r="B111" s="95"/>
      <c r="C111" s="95"/>
      <c r="D111" s="95"/>
      <c r="E111" s="94"/>
    </row>
    <row r="112" spans="1:11" ht="11.4" customHeight="1">
      <c r="A112" s="83"/>
      <c r="B112" s="95">
        <f>'LAUS File'!M798</f>
        <v>0</v>
      </c>
      <c r="C112" s="95">
        <f>'LAUS File'!M799</f>
        <v>0</v>
      </c>
      <c r="D112" s="95">
        <f>'LAUS File'!M800</f>
        <v>0</v>
      </c>
      <c r="E112" s="94">
        <f>'LAUS File'!M801</f>
        <v>0</v>
      </c>
    </row>
    <row r="113" spans="1:12" ht="11.4" customHeight="1">
      <c r="A113" s="142" t="s">
        <v>661</v>
      </c>
      <c r="B113" s="140">
        <f>'LAUS File'!M50</f>
        <v>0</v>
      </c>
      <c r="C113" s="140">
        <f>'LAUS File'!M51</f>
        <v>0</v>
      </c>
      <c r="D113" s="140">
        <f>'LAUS File'!M52</f>
        <v>0</v>
      </c>
      <c r="E113" s="129">
        <f>'LAUS File'!M53</f>
        <v>0</v>
      </c>
      <c r="G113" s="80" t="s">
        <v>802</v>
      </c>
      <c r="H113" s="81"/>
      <c r="I113" s="81"/>
      <c r="J113" s="81"/>
      <c r="K113" s="82"/>
    </row>
    <row r="114" spans="1:12" ht="11.4" customHeight="1">
      <c r="A114" s="142" t="s">
        <v>673</v>
      </c>
      <c r="B114" s="140">
        <f>'LAUS File'!M114</f>
        <v>0</v>
      </c>
      <c r="C114" s="140">
        <f>'LAUS File'!M115</f>
        <v>0</v>
      </c>
      <c r="D114" s="140">
        <f>'LAUS File'!M116</f>
        <v>0</v>
      </c>
      <c r="E114" s="141">
        <f>'LAUS File'!M117</f>
        <v>0</v>
      </c>
      <c r="G114" s="81"/>
      <c r="H114" s="95">
        <f>'LAUS File'!M822</f>
        <v>0</v>
      </c>
      <c r="I114" s="95">
        <f>'LAUS File'!M823</f>
        <v>0</v>
      </c>
      <c r="J114" s="95">
        <f>'LAUS File'!M824</f>
        <v>0</v>
      </c>
      <c r="K114" s="94">
        <f>'LAUS File'!M825</f>
        <v>0</v>
      </c>
    </row>
    <row r="115" spans="1:12" ht="11.4" customHeight="1">
      <c r="A115" s="142" t="s">
        <v>676</v>
      </c>
      <c r="B115" s="140">
        <f>'LAUS File'!M126</f>
        <v>0</v>
      </c>
      <c r="C115" s="140">
        <f>'LAUS File'!M127</f>
        <v>0</v>
      </c>
      <c r="D115" s="140">
        <f>'LAUS File'!M128</f>
        <v>0</v>
      </c>
      <c r="E115" s="141">
        <f>'LAUS File'!M129</f>
        <v>0</v>
      </c>
      <c r="G115" s="139" t="s">
        <v>660</v>
      </c>
      <c r="H115" s="144">
        <f>'LAUS File'!M46</f>
        <v>0</v>
      </c>
      <c r="I115" s="144">
        <f>'LAUS File'!M47</f>
        <v>0</v>
      </c>
      <c r="J115" s="144">
        <f>'LAUS File'!M48</f>
        <v>0</v>
      </c>
      <c r="K115" s="141">
        <f>'LAUS File'!M49</f>
        <v>0</v>
      </c>
    </row>
    <row r="116" spans="1:12" ht="11.4" customHeight="1">
      <c r="A116" s="142" t="s">
        <v>678</v>
      </c>
      <c r="B116" s="140">
        <f>'LAUS File'!M134</f>
        <v>0</v>
      </c>
      <c r="C116" s="140">
        <f>'LAUS File'!M135</f>
        <v>0</v>
      </c>
      <c r="D116" s="140">
        <f>'LAUS File'!M136</f>
        <v>0</v>
      </c>
      <c r="E116" s="141">
        <f>'LAUS File'!M137</f>
        <v>0</v>
      </c>
      <c r="G116" s="139" t="s">
        <v>664</v>
      </c>
      <c r="H116" s="144">
        <f>'LAUS File'!M62</f>
        <v>0</v>
      </c>
      <c r="I116" s="144">
        <f>'LAUS File'!M63</f>
        <v>0</v>
      </c>
      <c r="J116" s="144">
        <f>'LAUS File'!M64</f>
        <v>0</v>
      </c>
      <c r="K116" s="141">
        <f>'LAUS File'!M65</f>
        <v>0</v>
      </c>
    </row>
    <row r="117" spans="1:12" ht="11.4" customHeight="1">
      <c r="A117" s="142" t="s">
        <v>690</v>
      </c>
      <c r="B117" s="140">
        <f>'LAUS File'!M194</f>
        <v>0</v>
      </c>
      <c r="C117" s="140">
        <f>'LAUS File'!M195</f>
        <v>0</v>
      </c>
      <c r="D117" s="140">
        <f>'LAUS File'!M196</f>
        <v>0</v>
      </c>
      <c r="E117" s="141">
        <f>'LAUS File'!M197</f>
        <v>0</v>
      </c>
      <c r="G117" s="139" t="s">
        <v>667</v>
      </c>
      <c r="H117" s="144">
        <f>'LAUS File'!M78</f>
        <v>0</v>
      </c>
      <c r="I117" s="144">
        <f>'LAUS File'!M79</f>
        <v>0</v>
      </c>
      <c r="J117" s="144">
        <f>'LAUS File'!M80</f>
        <v>0</v>
      </c>
      <c r="K117" s="141">
        <f>'LAUS File'!M81</f>
        <v>0</v>
      </c>
    </row>
    <row r="118" spans="1:12" ht="11.4" customHeight="1">
      <c r="A118" s="142" t="s">
        <v>710</v>
      </c>
      <c r="B118" s="140">
        <f>'LAUS File'!M290</f>
        <v>0</v>
      </c>
      <c r="C118" s="140">
        <f>'LAUS File'!M291</f>
        <v>0</v>
      </c>
      <c r="D118" s="140">
        <f>'LAUS File'!M292</f>
        <v>0</v>
      </c>
      <c r="E118" s="141">
        <f>'LAUS File'!M293</f>
        <v>0</v>
      </c>
      <c r="G118" s="139" t="s">
        <v>672</v>
      </c>
      <c r="H118" s="144">
        <f>'LAUS File'!M106</f>
        <v>0</v>
      </c>
      <c r="I118" s="144">
        <f>'LAUS File'!M107</f>
        <v>0</v>
      </c>
      <c r="J118" s="144">
        <f>'LAUS File'!M108</f>
        <v>0</v>
      </c>
      <c r="K118" s="141">
        <f>'LAUS File'!M109</f>
        <v>0</v>
      </c>
    </row>
    <row r="119" spans="1:12" ht="11.4" customHeight="1">
      <c r="A119" s="142" t="s">
        <v>715</v>
      </c>
      <c r="B119" s="140">
        <f>'LAUS File'!M314</f>
        <v>0</v>
      </c>
      <c r="C119" s="140">
        <f>'LAUS File'!M315</f>
        <v>0</v>
      </c>
      <c r="D119" s="140">
        <f>'LAUS File'!M316</f>
        <v>0</v>
      </c>
      <c r="E119" s="141">
        <f>'LAUS File'!M317</f>
        <v>0</v>
      </c>
      <c r="G119" s="142" t="s">
        <v>679</v>
      </c>
      <c r="H119" s="144">
        <f>'LAUS File'!M138</f>
        <v>0</v>
      </c>
      <c r="I119" s="144">
        <f>'LAUS File'!M139</f>
        <v>0</v>
      </c>
      <c r="J119" s="144">
        <f>'LAUS File'!M140</f>
        <v>0</v>
      </c>
      <c r="K119" s="141">
        <f>'LAUS File'!M141</f>
        <v>0</v>
      </c>
    </row>
    <row r="120" spans="1:12" ht="11.4" customHeight="1">
      <c r="A120" s="142" t="s">
        <v>748</v>
      </c>
      <c r="B120" s="140">
        <f>'LAUS File'!M474</f>
        <v>0</v>
      </c>
      <c r="C120" s="140">
        <f>'LAUS File'!M475</f>
        <v>0</v>
      </c>
      <c r="D120" s="140">
        <f>'LAUS File'!M476</f>
        <v>0</v>
      </c>
      <c r="E120" s="141">
        <f>'LAUS File'!M477</f>
        <v>0</v>
      </c>
      <c r="G120" s="139" t="s">
        <v>688</v>
      </c>
      <c r="H120" s="144">
        <f>'LAUS File'!M186</f>
        <v>0</v>
      </c>
      <c r="I120" s="144">
        <f>'LAUS File'!M187</f>
        <v>0</v>
      </c>
      <c r="J120" s="144">
        <f>'LAUS File'!M188</f>
        <v>0</v>
      </c>
      <c r="K120" s="141">
        <f>'LAUS File'!M189</f>
        <v>0</v>
      </c>
    </row>
    <row r="121" spans="1:12" ht="11.4" customHeight="1">
      <c r="A121" s="142" t="s">
        <v>751</v>
      </c>
      <c r="B121" s="140">
        <f>'LAUS File'!M486</f>
        <v>0</v>
      </c>
      <c r="C121" s="140">
        <f>'LAUS File'!M487</f>
        <v>0</v>
      </c>
      <c r="D121" s="140">
        <f>'LAUS File'!M488</f>
        <v>0</v>
      </c>
      <c r="E121" s="141">
        <f>'LAUS File'!M489</f>
        <v>0</v>
      </c>
      <c r="G121" s="139" t="s">
        <v>727</v>
      </c>
      <c r="H121" s="144">
        <f>'LAUS File'!M362</f>
        <v>0</v>
      </c>
      <c r="I121" s="144">
        <f>'LAUS File'!M363</f>
        <v>0</v>
      </c>
      <c r="J121" s="144">
        <f>'LAUS File'!M364</f>
        <v>0</v>
      </c>
      <c r="K121" s="141">
        <f>'LAUS File'!M365</f>
        <v>0</v>
      </c>
    </row>
    <row r="122" spans="1:12" ht="11.4" customHeight="1">
      <c r="A122" s="142" t="s">
        <v>755</v>
      </c>
      <c r="B122" s="140">
        <f>'LAUS File'!M502</f>
        <v>0</v>
      </c>
      <c r="C122" s="140">
        <f>'LAUS File'!M503</f>
        <v>0</v>
      </c>
      <c r="D122" s="140">
        <f>'LAUS File'!M504</f>
        <v>0</v>
      </c>
      <c r="E122" s="141">
        <f>'LAUS File'!M505</f>
        <v>0</v>
      </c>
      <c r="G122" s="139" t="s">
        <v>733</v>
      </c>
      <c r="H122" s="144">
        <f>'LAUS File'!M390</f>
        <v>0</v>
      </c>
      <c r="I122" s="144">
        <f>'LAUS File'!M391</f>
        <v>0</v>
      </c>
      <c r="J122" s="144">
        <f>'LAUS File'!M392</f>
        <v>0</v>
      </c>
      <c r="K122" s="141">
        <f>'LAUS File'!M393</f>
        <v>0</v>
      </c>
      <c r="L122" s="92"/>
    </row>
    <row r="123" spans="1:12" ht="11.4" customHeight="1">
      <c r="A123" s="139" t="s">
        <v>761</v>
      </c>
      <c r="B123" s="140">
        <f>'LAUS File'!M530</f>
        <v>0</v>
      </c>
      <c r="C123" s="140">
        <f>'LAUS File'!M531</f>
        <v>0</v>
      </c>
      <c r="D123" s="140">
        <f>'LAUS File'!M532</f>
        <v>0</v>
      </c>
      <c r="E123" s="141">
        <f>'LAUS File'!M533</f>
        <v>0</v>
      </c>
      <c r="G123" s="139" t="s">
        <v>747</v>
      </c>
      <c r="H123" s="144">
        <f>'LAUS File'!M470</f>
        <v>0</v>
      </c>
      <c r="I123" s="144">
        <f>'LAUS File'!M471</f>
        <v>0</v>
      </c>
      <c r="J123" s="144">
        <f>'LAUS File'!M472</f>
        <v>0</v>
      </c>
      <c r="K123" s="141">
        <f>'LAUS File'!M473</f>
        <v>0</v>
      </c>
      <c r="L123" s="92"/>
    </row>
    <row r="124" spans="1:12" ht="11.4" customHeight="1">
      <c r="A124" s="142" t="s">
        <v>772</v>
      </c>
      <c r="B124" s="140">
        <f>'LAUS File'!M582</f>
        <v>0</v>
      </c>
      <c r="C124" s="140">
        <f>'LAUS File'!M583</f>
        <v>0</v>
      </c>
      <c r="D124" s="140">
        <f>'LAUS File'!M584</f>
        <v>0</v>
      </c>
      <c r="E124" s="141">
        <f>'LAUS File'!M585</f>
        <v>0</v>
      </c>
      <c r="G124" s="139" t="s">
        <v>750</v>
      </c>
      <c r="H124" s="144">
        <f>'LAUS File'!M482</f>
        <v>0</v>
      </c>
      <c r="I124" s="144">
        <f>'LAUS File'!M483</f>
        <v>0</v>
      </c>
      <c r="J124" s="144">
        <f>'LAUS File'!M484</f>
        <v>0</v>
      </c>
      <c r="K124" s="141">
        <f>'LAUS File'!M485</f>
        <v>0</v>
      </c>
      <c r="L124" s="92"/>
    </row>
    <row r="125" spans="1:12" ht="11.4" customHeight="1">
      <c r="A125" s="142" t="s">
        <v>776</v>
      </c>
      <c r="B125" s="140">
        <f>'LAUS File'!M602</f>
        <v>0</v>
      </c>
      <c r="C125" s="140">
        <f>'LAUS File'!M603</f>
        <v>0</v>
      </c>
      <c r="D125" s="140">
        <f>'LAUS File'!M604</f>
        <v>0</v>
      </c>
      <c r="E125" s="141">
        <f>'LAUS File'!M605</f>
        <v>0</v>
      </c>
      <c r="G125" s="139" t="s">
        <v>754</v>
      </c>
      <c r="H125" s="144">
        <f>'LAUS File'!M498</f>
        <v>0</v>
      </c>
      <c r="I125" s="144">
        <f>'LAUS File'!M499</f>
        <v>0</v>
      </c>
      <c r="J125" s="144">
        <f>'LAUS File'!M500</f>
        <v>0</v>
      </c>
      <c r="K125" s="141">
        <f>'LAUS File'!M501</f>
        <v>0</v>
      </c>
      <c r="L125" s="92"/>
    </row>
    <row r="126" spans="1:12" ht="11.4" customHeight="1">
      <c r="A126" s="142" t="s">
        <v>778</v>
      </c>
      <c r="B126" s="140">
        <f>'LAUS File'!M618</f>
        <v>0</v>
      </c>
      <c r="C126" s="140">
        <f>'LAUS File'!M619</f>
        <v>0</v>
      </c>
      <c r="D126" s="140">
        <f>'LAUS File'!M620</f>
        <v>0</v>
      </c>
      <c r="E126" s="141">
        <f>'LAUS File'!M621</f>
        <v>0</v>
      </c>
      <c r="G126" s="139" t="s">
        <v>762</v>
      </c>
      <c r="H126" s="144">
        <f>'LAUS File'!M534</f>
        <v>0</v>
      </c>
      <c r="I126" s="144">
        <f>'LAUS File'!M535</f>
        <v>0</v>
      </c>
      <c r="J126" s="144">
        <f>'LAUS File'!M536</f>
        <v>0</v>
      </c>
      <c r="K126" s="141">
        <f>'LAUS File'!M537</f>
        <v>0</v>
      </c>
      <c r="L126" s="92"/>
    </row>
    <row r="127" spans="1:12" ht="11.4" customHeight="1">
      <c r="A127" s="142" t="s">
        <v>780</v>
      </c>
      <c r="B127" s="140">
        <f>'LAUS File'!M626</f>
        <v>0</v>
      </c>
      <c r="C127" s="140">
        <f>'LAUS File'!M627</f>
        <v>0</v>
      </c>
      <c r="D127" s="140">
        <f>'LAUS File'!M628</f>
        <v>0</v>
      </c>
      <c r="E127" s="141">
        <f>'LAUS File'!M629</f>
        <v>0</v>
      </c>
      <c r="G127" s="139" t="s">
        <v>764</v>
      </c>
      <c r="H127" s="144">
        <f>'LAUS File'!M542</f>
        <v>0</v>
      </c>
      <c r="I127" s="144">
        <f>'LAUS File'!M543</f>
        <v>0</v>
      </c>
      <c r="J127" s="144">
        <f>'LAUS File'!M544</f>
        <v>0</v>
      </c>
      <c r="K127" s="141">
        <f>'LAUS File'!M545</f>
        <v>0</v>
      </c>
      <c r="L127" s="92"/>
    </row>
    <row r="128" spans="1:12" ht="11.4" customHeight="1">
      <c r="A128" s="139" t="s">
        <v>798</v>
      </c>
      <c r="B128" s="140">
        <f>'LAUS File'!M714</f>
        <v>0</v>
      </c>
      <c r="C128" s="140">
        <f>'LAUS File'!M715</f>
        <v>0</v>
      </c>
      <c r="D128" s="140">
        <f>'LAUS File'!M716</f>
        <v>0</v>
      </c>
      <c r="E128" s="141">
        <f>'LAUS File'!M717</f>
        <v>0</v>
      </c>
      <c r="G128" s="139" t="s">
        <v>767</v>
      </c>
      <c r="H128" s="144">
        <f>'LAUS File'!M558</f>
        <v>0</v>
      </c>
      <c r="I128" s="144">
        <f>'LAUS File'!M559</f>
        <v>0</v>
      </c>
      <c r="J128" s="144">
        <f>'LAUS File'!M560</f>
        <v>0</v>
      </c>
      <c r="K128" s="141">
        <f>'LAUS File'!M561</f>
        <v>0</v>
      </c>
      <c r="L128" s="92"/>
    </row>
    <row r="129" spans="1:12" ht="11.4" customHeight="1">
      <c r="G129" s="139" t="s">
        <v>775</v>
      </c>
      <c r="H129" s="144">
        <f>'LAUS File'!M598</f>
        <v>0</v>
      </c>
      <c r="I129" s="144">
        <f>'LAUS File'!M599</f>
        <v>0</v>
      </c>
      <c r="J129" s="144">
        <f>'LAUS File'!M600</f>
        <v>0</v>
      </c>
      <c r="K129" s="141">
        <f>'LAUS File'!M601</f>
        <v>0</v>
      </c>
      <c r="L129" s="92"/>
    </row>
    <row r="130" spans="1:12" ht="11.4" customHeight="1">
      <c r="G130" s="139" t="s">
        <v>160</v>
      </c>
      <c r="H130" s="144">
        <f>'LAUS File'!M642</f>
        <v>0</v>
      </c>
      <c r="I130" s="144">
        <f>'LAUS File'!M643</f>
        <v>0</v>
      </c>
      <c r="J130" s="144">
        <f>'LAUS File'!M644</f>
        <v>0</v>
      </c>
      <c r="K130" s="141">
        <f>'LAUS File'!M645</f>
        <v>0</v>
      </c>
      <c r="L130" s="92"/>
    </row>
    <row r="131" spans="1:12" ht="11.4" customHeight="1">
      <c r="G131" s="139" t="s">
        <v>785</v>
      </c>
      <c r="H131" s="144">
        <f>'LAUS File'!M650</f>
        <v>0</v>
      </c>
      <c r="I131" s="144">
        <f>'LAUS File'!M651</f>
        <v>0</v>
      </c>
      <c r="J131" s="144">
        <f>'LAUS File'!M652</f>
        <v>0</v>
      </c>
      <c r="K131" s="141">
        <f>'LAUS File'!M653</f>
        <v>0</v>
      </c>
      <c r="L131" s="92"/>
    </row>
    <row r="132" spans="1:12" ht="11.4" customHeight="1">
      <c r="A132" s="103" t="s">
        <v>581</v>
      </c>
      <c r="B132" s="104"/>
      <c r="C132" s="104"/>
      <c r="D132" s="104"/>
      <c r="E132" s="105"/>
      <c r="G132" s="139" t="s">
        <v>795</v>
      </c>
      <c r="H132" s="144">
        <f>'LAUS File'!M702</f>
        <v>0</v>
      </c>
      <c r="I132" s="144">
        <f>'LAUS File'!M703</f>
        <v>0</v>
      </c>
      <c r="J132" s="144">
        <f>'LAUS File'!M704</f>
        <v>0</v>
      </c>
      <c r="K132" s="141">
        <f>'LAUS File'!M705</f>
        <v>0</v>
      </c>
      <c r="L132" s="92"/>
    </row>
    <row r="133" spans="1:12" ht="11.4" customHeight="1">
      <c r="A133" s="106" t="s">
        <v>214</v>
      </c>
      <c r="B133" s="107">
        <f>'LAUS File'!M911</f>
        <v>0</v>
      </c>
      <c r="C133" s="107">
        <f>'LAUS File'!M912</f>
        <v>0</v>
      </c>
      <c r="D133" s="107">
        <f>'LAUS File'!M913</f>
        <v>0</v>
      </c>
      <c r="E133" s="108">
        <f>'LAUS File'!M914</f>
        <v>0</v>
      </c>
      <c r="G133" s="139" t="s">
        <v>797</v>
      </c>
      <c r="H133" s="144">
        <f>'LAUS File'!M710</f>
        <v>0</v>
      </c>
      <c r="I133" s="144">
        <f>'LAUS File'!M711</f>
        <v>0</v>
      </c>
      <c r="J133" s="144">
        <f>'LAUS File'!M712</f>
        <v>0</v>
      </c>
      <c r="K133" s="141">
        <f>'LAUS File'!M713</f>
        <v>0</v>
      </c>
      <c r="L133" s="92"/>
    </row>
    <row r="134" spans="1:12" ht="11.4" customHeight="1">
      <c r="A134" s="106" t="s">
        <v>166</v>
      </c>
      <c r="B134" s="107">
        <f>'LAUS File'!M874</f>
        <v>0</v>
      </c>
      <c r="C134" s="107">
        <f>'LAUS File'!M875</f>
        <v>0</v>
      </c>
      <c r="D134" s="107">
        <f>'LAUS File'!M876</f>
        <v>0</v>
      </c>
      <c r="E134" s="109">
        <f>'LAUS File'!M877</f>
        <v>0</v>
      </c>
    </row>
    <row r="135" spans="1:12" ht="11.25" customHeight="1">
      <c r="A135" s="106"/>
      <c r="B135" s="58"/>
      <c r="C135" s="58"/>
      <c r="D135" s="58"/>
      <c r="E135" s="110"/>
    </row>
    <row r="136" spans="1:12" ht="11.25" customHeight="1">
      <c r="A136" s="111" t="s">
        <v>582</v>
      </c>
      <c r="B136" s="112"/>
      <c r="C136" s="112"/>
      <c r="D136" s="112"/>
      <c r="E136" s="113"/>
    </row>
    <row r="137" spans="1:12" ht="11.25" customHeight="1">
      <c r="A137" s="106" t="s">
        <v>214</v>
      </c>
      <c r="B137" s="107">
        <f>'LAUS File'!M906</f>
        <v>0</v>
      </c>
      <c r="C137" s="107">
        <f>'LAUS File'!M907</f>
        <v>0</v>
      </c>
      <c r="D137" s="107">
        <f>'LAUS File'!M908</f>
        <v>0</v>
      </c>
      <c r="E137" s="109">
        <f>'LAUS File'!M909</f>
        <v>0</v>
      </c>
    </row>
    <row r="138" spans="1:12" ht="11.25" customHeight="1">
      <c r="A138" s="114" t="s">
        <v>166</v>
      </c>
      <c r="B138" s="115">
        <f>'LAUS File'!M879</f>
        <v>0</v>
      </c>
      <c r="C138" s="115">
        <f>'LAUS File'!M880</f>
        <v>0</v>
      </c>
      <c r="D138" s="115">
        <f>'LAUS File'!M881</f>
        <v>0</v>
      </c>
      <c r="E138" s="116">
        <f>'LAUS File'!M882</f>
        <v>0</v>
      </c>
    </row>
    <row r="139" spans="1:12" ht="11.25" customHeight="1">
      <c r="A139" s="90"/>
      <c r="B139" s="98"/>
      <c r="C139" s="98"/>
      <c r="D139" s="98"/>
      <c r="E139" s="91"/>
    </row>
    <row r="140" spans="1:12" ht="11.25" customHeight="1">
      <c r="A140" s="90"/>
      <c r="B140" s="98"/>
      <c r="C140" s="98"/>
      <c r="D140" s="98"/>
      <c r="E140" s="91"/>
    </row>
    <row r="141" spans="1:12" ht="11.25" customHeight="1">
      <c r="A141" s="62" t="s">
        <v>804</v>
      </c>
      <c r="C141" s="98"/>
      <c r="D141" s="98"/>
      <c r="E141" s="91"/>
    </row>
    <row r="142" spans="1:12" ht="11.25" customHeight="1">
      <c r="A142" s="62" t="s">
        <v>805</v>
      </c>
      <c r="C142" s="98"/>
      <c r="D142" s="98"/>
      <c r="E142" s="91"/>
    </row>
    <row r="143" spans="1:12" ht="11.25" customHeight="1">
      <c r="A143" s="62" t="s">
        <v>806</v>
      </c>
      <c r="C143" s="98"/>
      <c r="D143" s="98"/>
      <c r="E143" s="91"/>
    </row>
    <row r="144" spans="1:12" ht="11.25" customHeight="1">
      <c r="A144" s="90"/>
      <c r="B144" s="98"/>
      <c r="C144" s="98"/>
      <c r="D144" s="98"/>
      <c r="E144" s="91"/>
    </row>
  </sheetData>
  <mergeCells count="10">
    <mergeCell ref="A80:K80"/>
    <mergeCell ref="A81:K81"/>
    <mergeCell ref="A82:K82"/>
    <mergeCell ref="A84:K84"/>
    <mergeCell ref="A4:K4"/>
    <mergeCell ref="A5:K5"/>
    <mergeCell ref="A6:K6"/>
    <mergeCell ref="A7:K7"/>
    <mergeCell ref="A9:K9"/>
    <mergeCell ref="A79:K7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9D884-04F6-43B4-B326-04E4600EE320}">
  <dimension ref="A1:N144"/>
  <sheetViews>
    <sheetView showGridLines="0" workbookViewId="0">
      <selection activeCell="A8" sqref="A8"/>
    </sheetView>
  </sheetViews>
  <sheetFormatPr defaultColWidth="9.08984375" defaultRowHeight="12.5"/>
  <cols>
    <col min="1" max="1" width="14.6328125" style="62" customWidth="1"/>
    <col min="2" max="2" width="11.36328125" style="62" customWidth="1"/>
    <col min="3" max="3" width="10.6328125" style="62" customWidth="1"/>
    <col min="4" max="4" width="10.453125" style="62" customWidth="1"/>
    <col min="5" max="5" width="6.36328125" style="72" customWidth="1"/>
    <col min="6" max="6" width="5.36328125" style="62" customWidth="1"/>
    <col min="7" max="7" width="13.453125" style="62" customWidth="1"/>
    <col min="8" max="8" width="11.08984375" style="62" customWidth="1"/>
    <col min="9" max="9" width="10.6328125" style="62" customWidth="1"/>
    <col min="10" max="10" width="10.08984375" style="62" customWidth="1"/>
    <col min="11" max="11" width="6.90625" style="62" customWidth="1"/>
    <col min="12" max="16384" width="9.08984375" style="62"/>
  </cols>
  <sheetData>
    <row r="1" spans="1:12" ht="11.15" customHeight="1">
      <c r="A1" s="58" t="s">
        <v>568</v>
      </c>
      <c r="B1" s="58"/>
      <c r="C1" s="58"/>
      <c r="D1" s="58"/>
      <c r="E1" s="59"/>
      <c r="F1" s="60" t="s">
        <v>569</v>
      </c>
      <c r="G1" s="58"/>
      <c r="H1" s="58"/>
      <c r="I1" s="58"/>
      <c r="J1" s="58"/>
      <c r="K1" s="61" t="s">
        <v>570</v>
      </c>
      <c r="L1" s="61"/>
    </row>
    <row r="2" spans="1:12" ht="11.15" customHeight="1">
      <c r="A2" s="58" t="s">
        <v>5</v>
      </c>
      <c r="B2" s="58"/>
      <c r="C2" s="58"/>
      <c r="D2" s="58"/>
      <c r="E2" s="59"/>
      <c r="F2" s="58"/>
      <c r="G2" s="58"/>
      <c r="H2" s="58" t="s">
        <v>148</v>
      </c>
      <c r="I2" s="60"/>
      <c r="J2" s="61" t="s">
        <v>571</v>
      </c>
      <c r="K2" s="58"/>
      <c r="L2" s="58"/>
    </row>
    <row r="3" spans="1:12" ht="11.15" customHeight="1">
      <c r="A3" s="63" t="s">
        <v>572</v>
      </c>
      <c r="B3" s="58"/>
      <c r="C3" s="58"/>
      <c r="D3" s="58"/>
      <c r="E3" s="59"/>
      <c r="F3" s="58"/>
      <c r="G3" s="58"/>
      <c r="H3" s="58"/>
      <c r="I3" s="58"/>
      <c r="J3" s="58"/>
      <c r="K3" s="64" t="s">
        <v>573</v>
      </c>
      <c r="L3" s="64"/>
    </row>
    <row r="4" spans="1:12" ht="28.5" customHeight="1">
      <c r="A4" s="158" t="s">
        <v>214</v>
      </c>
      <c r="B4" s="158"/>
      <c r="C4" s="158"/>
      <c r="D4" s="158"/>
      <c r="E4" s="158"/>
      <c r="F4" s="158"/>
      <c r="G4" s="158"/>
      <c r="H4" s="158"/>
      <c r="I4" s="158"/>
      <c r="J4" s="158"/>
      <c r="K4" s="158"/>
      <c r="L4" s="65"/>
    </row>
    <row r="5" spans="1:12" s="67" customFormat="1" ht="12.9" customHeight="1">
      <c r="A5" s="159" t="s">
        <v>574</v>
      </c>
      <c r="B5" s="159"/>
      <c r="C5" s="159"/>
      <c r="D5" s="159"/>
      <c r="E5" s="159"/>
      <c r="F5" s="159"/>
      <c r="G5" s="159"/>
      <c r="H5" s="159"/>
      <c r="I5" s="159"/>
      <c r="J5" s="159"/>
      <c r="K5" s="159"/>
      <c r="L5" s="66"/>
    </row>
    <row r="6" spans="1:12" ht="12.9" customHeight="1">
      <c r="A6" s="160" t="s">
        <v>575</v>
      </c>
      <c r="B6" s="160"/>
      <c r="C6" s="160"/>
      <c r="D6" s="160"/>
      <c r="E6" s="160"/>
      <c r="F6" s="160"/>
      <c r="G6" s="160"/>
      <c r="H6" s="160"/>
      <c r="I6" s="160"/>
      <c r="J6" s="160"/>
      <c r="K6" s="160"/>
      <c r="L6" s="68"/>
    </row>
    <row r="7" spans="1:12" ht="12" customHeight="1">
      <c r="A7" s="161" t="s">
        <v>852</v>
      </c>
      <c r="B7" s="161"/>
      <c r="C7" s="161"/>
      <c r="D7" s="161"/>
      <c r="E7" s="161"/>
      <c r="F7" s="161"/>
      <c r="G7" s="161"/>
      <c r="H7" s="161"/>
      <c r="I7" s="161"/>
      <c r="J7" s="161"/>
      <c r="K7" s="161"/>
      <c r="L7" s="69"/>
    </row>
    <row r="8" spans="1:12" ht="5.15" customHeight="1">
      <c r="A8" s="70"/>
      <c r="B8" s="71"/>
      <c r="C8" s="71"/>
      <c r="D8" s="71"/>
      <c r="F8" s="71"/>
      <c r="G8" s="71"/>
      <c r="H8" s="71"/>
      <c r="I8" s="71"/>
      <c r="J8" s="71"/>
      <c r="K8" s="71"/>
      <c r="L8" s="71"/>
    </row>
    <row r="9" spans="1:12" ht="11.4" customHeight="1">
      <c r="A9" s="164" t="s">
        <v>576</v>
      </c>
      <c r="B9" s="164"/>
      <c r="C9" s="164"/>
      <c r="D9" s="164"/>
      <c r="E9" s="164"/>
      <c r="F9" s="164"/>
      <c r="G9" s="164"/>
      <c r="H9" s="164"/>
      <c r="I9" s="164"/>
      <c r="J9" s="164"/>
      <c r="K9" s="164"/>
      <c r="L9" s="73"/>
    </row>
    <row r="10" spans="1:12" ht="5.15" customHeight="1">
      <c r="A10" s="70" t="s">
        <v>148</v>
      </c>
      <c r="B10" s="71"/>
      <c r="C10" s="71"/>
      <c r="D10" s="71"/>
      <c r="F10" s="71"/>
      <c r="G10" s="71"/>
      <c r="H10" s="71"/>
      <c r="I10" s="71"/>
      <c r="J10" s="71"/>
      <c r="K10" s="71"/>
      <c r="L10" s="71"/>
    </row>
    <row r="11" spans="1:12" s="79" customFormat="1" ht="11.4" customHeight="1">
      <c r="A11" s="74" t="s">
        <v>577</v>
      </c>
      <c r="B11" s="75" t="s">
        <v>169</v>
      </c>
      <c r="C11" s="75" t="s">
        <v>578</v>
      </c>
      <c r="D11" s="75" t="s">
        <v>168</v>
      </c>
      <c r="E11" s="76" t="s">
        <v>154</v>
      </c>
      <c r="F11" s="77"/>
      <c r="G11" s="78" t="s">
        <v>577</v>
      </c>
      <c r="H11" s="75" t="s">
        <v>169</v>
      </c>
      <c r="I11" s="75" t="s">
        <v>578</v>
      </c>
      <c r="J11" s="75" t="s">
        <v>168</v>
      </c>
      <c r="K11" s="76" t="s">
        <v>154</v>
      </c>
      <c r="L11" s="75"/>
    </row>
    <row r="12" spans="1:12" s="79" customFormat="1" ht="5.15" customHeight="1">
      <c r="A12" s="74"/>
      <c r="B12" s="75"/>
      <c r="C12" s="75"/>
      <c r="D12" s="75"/>
      <c r="E12" s="76"/>
      <c r="F12" s="77"/>
      <c r="G12" s="78"/>
      <c r="H12" s="75"/>
      <c r="I12" s="75"/>
      <c r="J12" s="75"/>
      <c r="K12" s="76"/>
      <c r="L12" s="75"/>
    </row>
    <row r="13" spans="1:12" ht="11.4" customHeight="1">
      <c r="A13" s="80" t="s">
        <v>635</v>
      </c>
      <c r="B13" s="81"/>
      <c r="C13" s="81"/>
      <c r="D13" s="81"/>
      <c r="E13" s="82"/>
      <c r="G13" s="83" t="s">
        <v>800</v>
      </c>
      <c r="H13" s="81"/>
      <c r="I13" s="146"/>
      <c r="J13" s="147"/>
      <c r="K13" s="147"/>
      <c r="L13" s="84"/>
    </row>
    <row r="14" spans="1:12" ht="11.4" customHeight="1">
      <c r="A14" s="81"/>
      <c r="B14" s="85">
        <f>'LAUS File'!N806</f>
        <v>0</v>
      </c>
      <c r="C14" s="85">
        <f>'LAUS File'!N807</f>
        <v>0</v>
      </c>
      <c r="D14" s="85">
        <f>'LAUS File'!N808</f>
        <v>0</v>
      </c>
      <c r="E14" s="86">
        <f>'LAUS File'!N809</f>
        <v>0</v>
      </c>
      <c r="L14" s="89"/>
    </row>
    <row r="15" spans="1:12" ht="11.4" customHeight="1">
      <c r="A15" s="139" t="s">
        <v>636</v>
      </c>
      <c r="B15" s="140">
        <f>'LAUS File'!N74</f>
        <v>0</v>
      </c>
      <c r="C15" s="140">
        <f>'LAUS File'!N75</f>
        <v>0</v>
      </c>
      <c r="D15" s="140">
        <f>'LAUS File'!N76</f>
        <v>0</v>
      </c>
      <c r="E15" s="141">
        <f>'LAUS File'!N77</f>
        <v>0</v>
      </c>
      <c r="G15" s="142" t="s">
        <v>713</v>
      </c>
      <c r="H15" s="140">
        <f>'LAUS File'!N306</f>
        <v>0</v>
      </c>
      <c r="I15" s="140">
        <f>'LAUS File'!N307</f>
        <v>0</v>
      </c>
      <c r="J15" s="140">
        <f>'LAUS File'!N308</f>
        <v>0</v>
      </c>
      <c r="K15" s="143">
        <f>'LAUS File'!N309</f>
        <v>0</v>
      </c>
      <c r="L15" s="92"/>
    </row>
    <row r="16" spans="1:12" ht="11.4" customHeight="1">
      <c r="A16" s="139" t="s">
        <v>637</v>
      </c>
      <c r="B16" s="140">
        <f>'LAUS File'!N98</f>
        <v>0</v>
      </c>
      <c r="C16" s="140">
        <f>'LAUS File'!N99</f>
        <v>0</v>
      </c>
      <c r="D16" s="140">
        <f>'LAUS File'!N100</f>
        <v>0</v>
      </c>
      <c r="E16" s="141">
        <f>'LAUS File'!N101</f>
        <v>0</v>
      </c>
      <c r="G16" s="142" t="s">
        <v>716</v>
      </c>
      <c r="H16" s="140">
        <f>'LAUS File'!N318</f>
        <v>0</v>
      </c>
      <c r="I16" s="140">
        <f>'LAUS File'!N319</f>
        <v>0</v>
      </c>
      <c r="J16" s="140">
        <f>'LAUS File'!N320</f>
        <v>0</v>
      </c>
      <c r="K16" s="141">
        <f>'LAUS File'!N321</f>
        <v>0</v>
      </c>
      <c r="L16" s="92"/>
    </row>
    <row r="17" spans="1:12" ht="11.4" customHeight="1">
      <c r="A17" s="142" t="s">
        <v>638</v>
      </c>
      <c r="B17" s="140">
        <f>'LAUS File'!N102</f>
        <v>0</v>
      </c>
      <c r="C17" s="140">
        <f>'LAUS File'!N103</f>
        <v>0</v>
      </c>
      <c r="D17" s="140">
        <f>'LAUS File'!N104</f>
        <v>0</v>
      </c>
      <c r="E17" s="141">
        <f>'LAUS File'!N105</f>
        <v>0</v>
      </c>
      <c r="G17" s="142" t="s">
        <v>721</v>
      </c>
      <c r="H17" s="140">
        <f>'LAUS File'!N338</f>
        <v>0</v>
      </c>
      <c r="I17" s="140">
        <f>'LAUS File'!N339</f>
        <v>0</v>
      </c>
      <c r="J17" s="140">
        <f>'LAUS File'!N340</f>
        <v>0</v>
      </c>
      <c r="K17" s="141">
        <f>'LAUS File'!N341</f>
        <v>0</v>
      </c>
      <c r="L17" s="92"/>
    </row>
    <row r="18" spans="1:12" ht="11.4" customHeight="1">
      <c r="A18" s="139" t="s">
        <v>639</v>
      </c>
      <c r="B18" s="140">
        <f>'LAUS File'!N110</f>
        <v>0</v>
      </c>
      <c r="C18" s="140">
        <f>'LAUS File'!N111</f>
        <v>0</v>
      </c>
      <c r="D18" s="140">
        <f>'LAUS File'!N112</f>
        <v>0</v>
      </c>
      <c r="E18" s="141">
        <f>'LAUS File'!N113</f>
        <v>0</v>
      </c>
      <c r="G18" s="142" t="s">
        <v>723</v>
      </c>
      <c r="H18" s="140">
        <f>'LAUS File'!N346</f>
        <v>0</v>
      </c>
      <c r="I18" s="140">
        <f>'LAUS File'!N347</f>
        <v>0</v>
      </c>
      <c r="J18" s="140">
        <f>'LAUS File'!N348</f>
        <v>0</v>
      </c>
      <c r="K18" s="141">
        <f>'LAUS File'!N349</f>
        <v>0</v>
      </c>
      <c r="L18" s="92"/>
    </row>
    <row r="19" spans="1:12" ht="11.4" customHeight="1">
      <c r="A19" s="139" t="s">
        <v>157</v>
      </c>
      <c r="B19" s="140">
        <f>'LAUS File'!N174</f>
        <v>0</v>
      </c>
      <c r="C19" s="140">
        <f>'LAUS File'!N175</f>
        <v>0</v>
      </c>
      <c r="D19" s="140">
        <f>'LAUS File'!N176</f>
        <v>0</v>
      </c>
      <c r="E19" s="141">
        <f>'LAUS File'!N177</f>
        <v>0</v>
      </c>
      <c r="G19" s="142" t="s">
        <v>724</v>
      </c>
      <c r="H19" s="140">
        <f>'LAUS File'!N350</f>
        <v>0</v>
      </c>
      <c r="I19" s="140">
        <f>'LAUS File'!N351</f>
        <v>0</v>
      </c>
      <c r="J19" s="140">
        <f>'LAUS File'!N352</f>
        <v>0</v>
      </c>
      <c r="K19" s="141">
        <f>'LAUS File'!N353</f>
        <v>0</v>
      </c>
      <c r="L19" s="92"/>
    </row>
    <row r="20" spans="1:12" ht="11.4" customHeight="1">
      <c r="A20" s="139" t="s">
        <v>640</v>
      </c>
      <c r="B20" s="140">
        <f>'LAUS File'!N178</f>
        <v>0</v>
      </c>
      <c r="C20" s="140">
        <f>'LAUS File'!N179</f>
        <v>0</v>
      </c>
      <c r="D20" s="140">
        <f>'LAUS File'!N180</f>
        <v>0</v>
      </c>
      <c r="E20" s="141">
        <f>'LAUS File'!N181</f>
        <v>0</v>
      </c>
      <c r="G20" s="142" t="s">
        <v>725</v>
      </c>
      <c r="H20" s="140">
        <f>'LAUS File'!N354</f>
        <v>0</v>
      </c>
      <c r="I20" s="140">
        <f>'LAUS File'!N355</f>
        <v>0</v>
      </c>
      <c r="J20" s="140">
        <f>'LAUS File'!N356</f>
        <v>0</v>
      </c>
      <c r="K20" s="141">
        <f>'LAUS File'!N357</f>
        <v>0</v>
      </c>
      <c r="L20" s="92"/>
    </row>
    <row r="21" spans="1:12" ht="11.4" customHeight="1">
      <c r="A21" s="142" t="s">
        <v>641</v>
      </c>
      <c r="B21" s="140">
        <f>'LAUS File'!N222</f>
        <v>0</v>
      </c>
      <c r="C21" s="140">
        <f>'LAUS File'!N223</f>
        <v>0</v>
      </c>
      <c r="D21" s="140">
        <f>'LAUS File'!N224</f>
        <v>0</v>
      </c>
      <c r="E21" s="141">
        <f>'LAUS File'!N225</f>
        <v>0</v>
      </c>
      <c r="G21" s="142" t="s">
        <v>728</v>
      </c>
      <c r="H21" s="140">
        <f>'LAUS File'!N366</f>
        <v>0</v>
      </c>
      <c r="I21" s="140">
        <f>'LAUS File'!N367</f>
        <v>0</v>
      </c>
      <c r="J21" s="140">
        <f>'LAUS File'!N368</f>
        <v>0</v>
      </c>
      <c r="K21" s="141">
        <f>'LAUS File'!N369</f>
        <v>0</v>
      </c>
      <c r="L21" s="92"/>
    </row>
    <row r="22" spans="1:12" ht="11.4" customHeight="1">
      <c r="A22" s="139" t="s">
        <v>642</v>
      </c>
      <c r="B22" s="140">
        <f>'LAUS File'!N242</f>
        <v>0</v>
      </c>
      <c r="C22" s="140">
        <f>'LAUS File'!N243</f>
        <v>0</v>
      </c>
      <c r="D22" s="140">
        <f>'LAUS File'!N244</f>
        <v>0</v>
      </c>
      <c r="E22" s="141">
        <f>'LAUS File'!N245</f>
        <v>0</v>
      </c>
      <c r="G22" s="142" t="s">
        <v>729</v>
      </c>
      <c r="H22" s="140">
        <f>'LAUS File'!N370</f>
        <v>0</v>
      </c>
      <c r="I22" s="140">
        <f>'LAUS File'!N371</f>
        <v>0</v>
      </c>
      <c r="J22" s="140">
        <f>'LAUS File'!N372</f>
        <v>0</v>
      </c>
      <c r="K22" s="141">
        <f>'LAUS File'!N373</f>
        <v>0</v>
      </c>
      <c r="L22" s="92"/>
    </row>
    <row r="23" spans="1:12" ht="11.4" customHeight="1">
      <c r="A23" s="139" t="s">
        <v>643</v>
      </c>
      <c r="B23" s="140">
        <f>'LAUS File'!N266</f>
        <v>0</v>
      </c>
      <c r="C23" s="140">
        <f>'LAUS File'!N267</f>
        <v>0</v>
      </c>
      <c r="D23" s="140">
        <f>'LAUS File'!N268</f>
        <v>0</v>
      </c>
      <c r="E23" s="141">
        <f>'LAUS File'!N269</f>
        <v>0</v>
      </c>
      <c r="G23" s="142" t="s">
        <v>734</v>
      </c>
      <c r="H23" s="140">
        <f>'LAUS File'!N394</f>
        <v>0</v>
      </c>
      <c r="I23" s="140">
        <f>'LAUS File'!N395</f>
        <v>0</v>
      </c>
      <c r="J23" s="140">
        <f>'LAUS File'!N396</f>
        <v>0</v>
      </c>
      <c r="K23" s="141">
        <f>'LAUS File'!N397</f>
        <v>0</v>
      </c>
      <c r="L23" s="92"/>
    </row>
    <row r="24" spans="1:12" ht="11.4" customHeight="1">
      <c r="A24" s="142" t="s">
        <v>644</v>
      </c>
      <c r="B24" s="140">
        <f>'LAUS File'!N378</f>
        <v>0</v>
      </c>
      <c r="C24" s="140">
        <f>'LAUS File'!N379</f>
        <v>0</v>
      </c>
      <c r="D24" s="140">
        <f>'LAUS File'!N380</f>
        <v>0</v>
      </c>
      <c r="E24" s="141">
        <f>'LAUS File'!N381</f>
        <v>0</v>
      </c>
      <c r="G24" s="142" t="s">
        <v>736</v>
      </c>
      <c r="H24" s="140">
        <f>'LAUS File'!N414</f>
        <v>0</v>
      </c>
      <c r="I24" s="140">
        <f>'LAUS File'!N415</f>
        <v>0</v>
      </c>
      <c r="J24" s="140">
        <f>'LAUS File'!N416</f>
        <v>0</v>
      </c>
      <c r="K24" s="141">
        <f>'LAUS File'!N417</f>
        <v>0</v>
      </c>
      <c r="L24" s="92"/>
    </row>
    <row r="25" spans="1:12" ht="11.4" customHeight="1">
      <c r="A25" s="142" t="s">
        <v>645</v>
      </c>
      <c r="B25" s="140">
        <f>'LAUS File'!N398</f>
        <v>0</v>
      </c>
      <c r="C25" s="140">
        <f>'LAUS File'!N399</f>
        <v>0</v>
      </c>
      <c r="D25" s="140">
        <f>'LAUS File'!N400</f>
        <v>0</v>
      </c>
      <c r="E25" s="141">
        <f>'LAUS File'!N401</f>
        <v>0</v>
      </c>
      <c r="G25" s="142" t="s">
        <v>744</v>
      </c>
      <c r="H25" s="140">
        <f>'LAUS File'!N458</f>
        <v>0</v>
      </c>
      <c r="I25" s="140">
        <f>'LAUS File'!N459</f>
        <v>0</v>
      </c>
      <c r="J25" s="140">
        <f>'LAUS File'!N460</f>
        <v>0</v>
      </c>
      <c r="K25" s="141">
        <f>'LAUS File'!N461</f>
        <v>0</v>
      </c>
      <c r="L25" s="92"/>
    </row>
    <row r="26" spans="1:12" ht="11.4" customHeight="1">
      <c r="A26" s="139" t="s">
        <v>646</v>
      </c>
      <c r="B26" s="140">
        <f>'LAUS File'!N402</f>
        <v>0</v>
      </c>
      <c r="C26" s="140">
        <f>'LAUS File'!N403</f>
        <v>0</v>
      </c>
      <c r="D26" s="140">
        <f>'LAUS File'!N404</f>
        <v>0</v>
      </c>
      <c r="E26" s="141">
        <f>'LAUS File'!N405</f>
        <v>0</v>
      </c>
      <c r="G26" s="142" t="s">
        <v>745</v>
      </c>
      <c r="H26" s="140">
        <f>'LAUS File'!N462</f>
        <v>0</v>
      </c>
      <c r="I26" s="140">
        <f>'LAUS File'!N463</f>
        <v>0</v>
      </c>
      <c r="J26" s="140">
        <f>'LAUS File'!N464</f>
        <v>0</v>
      </c>
      <c r="K26" s="141">
        <f>'LAUS File'!N465</f>
        <v>0</v>
      </c>
      <c r="L26" s="92"/>
    </row>
    <row r="27" spans="1:12" ht="11.4" customHeight="1">
      <c r="A27" s="139" t="s">
        <v>647</v>
      </c>
      <c r="B27" s="140">
        <f>'LAUS File'!N422</f>
        <v>0</v>
      </c>
      <c r="C27" s="140">
        <f>'LAUS File'!N423</f>
        <v>0</v>
      </c>
      <c r="D27" s="140">
        <f>'LAUS File'!N424</f>
        <v>0</v>
      </c>
      <c r="E27" s="141">
        <f>'LAUS File'!N425</f>
        <v>0</v>
      </c>
      <c r="G27" s="142" t="s">
        <v>749</v>
      </c>
      <c r="H27" s="140">
        <f>'LAUS File'!N478</f>
        <v>0</v>
      </c>
      <c r="I27" s="140">
        <f>'LAUS File'!N479</f>
        <v>0</v>
      </c>
      <c r="J27" s="140">
        <f>'LAUS File'!N480</f>
        <v>0</v>
      </c>
      <c r="K27" s="141">
        <f>'LAUS File'!N481</f>
        <v>0</v>
      </c>
      <c r="L27" s="92"/>
    </row>
    <row r="28" spans="1:12" ht="11.4" customHeight="1">
      <c r="A28" s="139" t="s">
        <v>648</v>
      </c>
      <c r="B28" s="140">
        <f>'LAUS File'!N426</f>
        <v>0</v>
      </c>
      <c r="C28" s="140">
        <f>'LAUS File'!N427</f>
        <v>0</v>
      </c>
      <c r="D28" s="140">
        <f>'LAUS File'!N428</f>
        <v>0</v>
      </c>
      <c r="E28" s="141">
        <f>'LAUS File'!N429</f>
        <v>0</v>
      </c>
      <c r="G28" s="142" t="s">
        <v>752</v>
      </c>
      <c r="H28" s="140">
        <f>'LAUS File'!N490</f>
        <v>0</v>
      </c>
      <c r="I28" s="140">
        <f>'LAUS File'!N491</f>
        <v>0</v>
      </c>
      <c r="J28" s="140">
        <f>'LAUS File'!N492</f>
        <v>0</v>
      </c>
      <c r="K28" s="141">
        <f>'LAUS File'!N493</f>
        <v>0</v>
      </c>
      <c r="L28" s="92"/>
    </row>
    <row r="29" spans="1:12" ht="11.4" customHeight="1">
      <c r="A29" s="139" t="s">
        <v>649</v>
      </c>
      <c r="B29" s="140">
        <f>'LAUS File'!N450</f>
        <v>0</v>
      </c>
      <c r="C29" s="140">
        <f>'LAUS File'!N451</f>
        <v>0</v>
      </c>
      <c r="D29" s="140">
        <f>'LAUS File'!N452</f>
        <v>0</v>
      </c>
      <c r="E29" s="141">
        <f>'LAUS File'!N453</f>
        <v>0</v>
      </c>
      <c r="G29" s="142" t="s">
        <v>756</v>
      </c>
      <c r="H29" s="140">
        <f>'LAUS File'!N514</f>
        <v>0</v>
      </c>
      <c r="I29" s="140">
        <f>'LAUS File'!N515</f>
        <v>0</v>
      </c>
      <c r="J29" s="140">
        <f>'LAUS File'!N516</f>
        <v>0</v>
      </c>
      <c r="K29" s="141">
        <f>'LAUS File'!N517</f>
        <v>0</v>
      </c>
      <c r="L29" s="92"/>
    </row>
    <row r="30" spans="1:12" ht="11.4" customHeight="1">
      <c r="A30" s="139" t="s">
        <v>650</v>
      </c>
      <c r="B30" s="140">
        <f>'LAUS File'!N506</f>
        <v>0</v>
      </c>
      <c r="C30" s="140">
        <f>'LAUS File'!N507</f>
        <v>0</v>
      </c>
      <c r="D30" s="140">
        <f>'LAUS File'!N508</f>
        <v>0</v>
      </c>
      <c r="E30" s="141">
        <f>'LAUS File'!N509</f>
        <v>0</v>
      </c>
      <c r="G30" s="142" t="s">
        <v>760</v>
      </c>
      <c r="H30" s="140">
        <f>'LAUS File'!N182</f>
        <v>0</v>
      </c>
      <c r="I30" s="140">
        <f>'LAUS File'!N183</f>
        <v>0</v>
      </c>
      <c r="J30" s="140">
        <f>'LAUS File'!N184</f>
        <v>0</v>
      </c>
      <c r="K30" s="141">
        <f>'LAUS File'!N185</f>
        <v>0</v>
      </c>
      <c r="L30" s="92"/>
    </row>
    <row r="31" spans="1:12" ht="11.4" customHeight="1">
      <c r="A31" s="142" t="s">
        <v>651</v>
      </c>
      <c r="B31" s="140">
        <f>'LAUS File'!N510</f>
        <v>0</v>
      </c>
      <c r="C31" s="140">
        <f>'LAUS File'!N511</f>
        <v>0</v>
      </c>
      <c r="D31" s="140">
        <f>'LAUS File'!N512</f>
        <v>0</v>
      </c>
      <c r="E31" s="141">
        <f>'LAUS File'!N513</f>
        <v>0</v>
      </c>
      <c r="G31" s="142" t="s">
        <v>765</v>
      </c>
      <c r="H31" s="140">
        <f>'LAUS File'!N550</f>
        <v>0</v>
      </c>
      <c r="I31" s="140">
        <f>'LAUS File'!N551</f>
        <v>0</v>
      </c>
      <c r="J31" s="140">
        <f>'LAUS File'!N552</f>
        <v>0</v>
      </c>
      <c r="K31" s="141">
        <f>'LAUS File'!N553</f>
        <v>0</v>
      </c>
      <c r="L31" s="92"/>
    </row>
    <row r="32" spans="1:12" ht="11.4" customHeight="1">
      <c r="A32" s="142" t="s">
        <v>652</v>
      </c>
      <c r="B32" s="140">
        <f>'LAUS File'!N546</f>
        <v>0</v>
      </c>
      <c r="C32" s="140">
        <f>'LAUS File'!N547</f>
        <v>0</v>
      </c>
      <c r="D32" s="140">
        <f>'LAUS File'!N548</f>
        <v>0</v>
      </c>
      <c r="E32" s="141">
        <f>'LAUS File'!N549</f>
        <v>0</v>
      </c>
      <c r="G32" s="142" t="s">
        <v>766</v>
      </c>
      <c r="H32" s="140">
        <f>'LAUS File'!N554</f>
        <v>0</v>
      </c>
      <c r="I32" s="140">
        <f>'LAUS File'!N555</f>
        <v>0</v>
      </c>
      <c r="J32" s="140">
        <f>'LAUS File'!N556</f>
        <v>0</v>
      </c>
      <c r="K32" s="141">
        <f>'LAUS File'!N557</f>
        <v>0</v>
      </c>
      <c r="L32" s="92"/>
    </row>
    <row r="33" spans="1:12" ht="11.4" customHeight="1">
      <c r="A33" s="139" t="s">
        <v>653</v>
      </c>
      <c r="B33" s="140">
        <f>'LAUS File'!N578</f>
        <v>0</v>
      </c>
      <c r="C33" s="140">
        <f>'LAUS File'!N579</f>
        <v>0</v>
      </c>
      <c r="D33" s="140">
        <f>'LAUS File'!N580</f>
        <v>0</v>
      </c>
      <c r="E33" s="141">
        <f>'LAUS File'!N581</f>
        <v>0</v>
      </c>
      <c r="G33" s="142" t="s">
        <v>768</v>
      </c>
      <c r="H33" s="140">
        <f>'LAUS File'!N562</f>
        <v>0</v>
      </c>
      <c r="I33" s="140">
        <f>'LAUS File'!N563</f>
        <v>0</v>
      </c>
      <c r="J33" s="140">
        <f>'LAUS File'!N564</f>
        <v>0</v>
      </c>
      <c r="K33" s="141">
        <f>'LAUS File'!N565</f>
        <v>0</v>
      </c>
      <c r="L33" s="92"/>
    </row>
    <row r="34" spans="1:12" ht="11.4" customHeight="1">
      <c r="A34" s="139" t="s">
        <v>654</v>
      </c>
      <c r="B34" s="140">
        <f>'LAUS File'!N590</f>
        <v>0</v>
      </c>
      <c r="C34" s="140">
        <f>'LAUS File'!N591</f>
        <v>0</v>
      </c>
      <c r="D34" s="140">
        <f>'LAUS File'!N592</f>
        <v>0</v>
      </c>
      <c r="E34" s="141">
        <f>'LAUS File'!N593</f>
        <v>0</v>
      </c>
      <c r="G34" s="142" t="s">
        <v>769</v>
      </c>
      <c r="H34" s="140">
        <f>'LAUS File'!N566</f>
        <v>0</v>
      </c>
      <c r="I34" s="140">
        <f>'LAUS File'!N567</f>
        <v>0</v>
      </c>
      <c r="J34" s="140">
        <f>'LAUS File'!N568</f>
        <v>0</v>
      </c>
      <c r="K34" s="141">
        <f>'LAUS File'!N569</f>
        <v>0</v>
      </c>
      <c r="L34" s="92"/>
    </row>
    <row r="35" spans="1:12" ht="11.4" customHeight="1">
      <c r="A35" s="142" t="s">
        <v>655</v>
      </c>
      <c r="B35" s="140">
        <f>'LAUS File'!N614</f>
        <v>0</v>
      </c>
      <c r="C35" s="140">
        <f>'LAUS File'!N615</f>
        <v>0</v>
      </c>
      <c r="D35" s="140">
        <f>'LAUS File'!N616</f>
        <v>0</v>
      </c>
      <c r="E35" s="141">
        <f>'LAUS File'!N617</f>
        <v>0</v>
      </c>
      <c r="G35" s="142" t="s">
        <v>771</v>
      </c>
      <c r="H35" s="140">
        <f>'LAUS File'!N574</f>
        <v>0</v>
      </c>
      <c r="I35" s="140">
        <f>'LAUS File'!N575</f>
        <v>0</v>
      </c>
      <c r="J35" s="140">
        <f>'LAUS File'!N576</f>
        <v>0</v>
      </c>
      <c r="K35" s="141">
        <f>'LAUS File'!N577</f>
        <v>0</v>
      </c>
      <c r="L35" s="92"/>
    </row>
    <row r="36" spans="1:12" ht="11.4" customHeight="1">
      <c r="A36" s="142" t="s">
        <v>656</v>
      </c>
      <c r="B36" s="140">
        <f>'LAUS File'!N666</f>
        <v>0</v>
      </c>
      <c r="C36" s="140">
        <f>'LAUS File'!N667</f>
        <v>0</v>
      </c>
      <c r="D36" s="140">
        <f>'LAUS File'!N668</f>
        <v>0</v>
      </c>
      <c r="E36" s="141">
        <f>'LAUS File'!N669</f>
        <v>0</v>
      </c>
      <c r="G36" s="142" t="s">
        <v>774</v>
      </c>
      <c r="H36" s="140">
        <f>'LAUS File'!N594</f>
        <v>0</v>
      </c>
      <c r="I36" s="140">
        <f>'LAUS File'!N595</f>
        <v>0</v>
      </c>
      <c r="J36" s="140">
        <f>'LAUS File'!N596</f>
        <v>0</v>
      </c>
      <c r="K36" s="141">
        <f>'LAUS File'!N597</f>
        <v>0</v>
      </c>
      <c r="L36" s="92"/>
    </row>
    <row r="37" spans="1:12" ht="11.4" customHeight="1">
      <c r="A37" s="142" t="s">
        <v>657</v>
      </c>
      <c r="B37" s="140">
        <f>'LAUS File'!N670</f>
        <v>0</v>
      </c>
      <c r="C37" s="140">
        <f>'LAUS File'!N671</f>
        <v>0</v>
      </c>
      <c r="D37" s="140">
        <f>'LAUS File'!N672</f>
        <v>0</v>
      </c>
      <c r="E37" s="141">
        <f>'LAUS File'!N673</f>
        <v>0</v>
      </c>
      <c r="G37" s="142" t="s">
        <v>777</v>
      </c>
      <c r="H37" s="140">
        <f>'LAUS File'!N606</f>
        <v>0</v>
      </c>
      <c r="I37" s="140">
        <f>'LAUS File'!N607</f>
        <v>0</v>
      </c>
      <c r="J37" s="140">
        <f>'LAUS File'!N608</f>
        <v>0</v>
      </c>
      <c r="K37" s="141">
        <f>'LAUS File'!N609</f>
        <v>0</v>
      </c>
      <c r="L37" s="92"/>
    </row>
    <row r="38" spans="1:12" ht="11.4" customHeight="1">
      <c r="A38" s="142" t="s">
        <v>658</v>
      </c>
      <c r="B38" s="140">
        <f>'LAUS File'!N682</f>
        <v>0</v>
      </c>
      <c r="C38" s="140">
        <f>'LAUS File'!N683</f>
        <v>0</v>
      </c>
      <c r="D38" s="140">
        <f>'LAUS File'!N684</f>
        <v>0</v>
      </c>
      <c r="E38" s="141">
        <f>'LAUS File'!N685</f>
        <v>0</v>
      </c>
      <c r="G38" s="142" t="s">
        <v>779</v>
      </c>
      <c r="H38" s="140">
        <f>'LAUS File'!N622</f>
        <v>0</v>
      </c>
      <c r="I38" s="140">
        <f>'LAUS File'!N623</f>
        <v>0</v>
      </c>
      <c r="J38" s="140">
        <f>'LAUS File'!N624</f>
        <v>0</v>
      </c>
      <c r="K38" s="141">
        <f>'LAUS File'!N625</f>
        <v>0</v>
      </c>
      <c r="L38" s="92"/>
    </row>
    <row r="39" spans="1:12" ht="11.4" customHeight="1">
      <c r="G39" s="142" t="s">
        <v>786</v>
      </c>
      <c r="H39" s="140">
        <f>'LAUS File'!N654</f>
        <v>0</v>
      </c>
      <c r="I39" s="140">
        <f>'LAUS File'!N655</f>
        <v>0</v>
      </c>
      <c r="J39" s="140">
        <f>'LAUS File'!N656</f>
        <v>0</v>
      </c>
      <c r="K39" s="141">
        <f>'LAUS File'!N657</f>
        <v>0</v>
      </c>
      <c r="L39" s="92"/>
    </row>
    <row r="40" spans="1:12" ht="11.4" customHeight="1">
      <c r="G40" s="142" t="s">
        <v>787</v>
      </c>
      <c r="H40" s="140">
        <f>'LAUS File'!N658</f>
        <v>0</v>
      </c>
      <c r="I40" s="140">
        <f>'LAUS File'!N659</f>
        <v>0</v>
      </c>
      <c r="J40" s="140">
        <f>'LAUS File'!N660</f>
        <v>0</v>
      </c>
      <c r="K40" s="141">
        <f>'LAUS File'!N661</f>
        <v>0</v>
      </c>
      <c r="L40" s="92"/>
    </row>
    <row r="41" spans="1:12" ht="11.4" customHeight="1">
      <c r="A41" s="80" t="s">
        <v>799</v>
      </c>
      <c r="B41" s="93"/>
      <c r="C41" s="93"/>
      <c r="D41" s="93"/>
      <c r="E41" s="94"/>
      <c r="G41" s="142" t="s">
        <v>789</v>
      </c>
      <c r="H41" s="140">
        <f>'LAUS File'!N674</f>
        <v>0</v>
      </c>
      <c r="I41" s="140">
        <f>'LAUS File'!N675</f>
        <v>0</v>
      </c>
      <c r="J41" s="140">
        <f>'LAUS File'!N676</f>
        <v>0</v>
      </c>
      <c r="K41" s="141">
        <f>'LAUS File'!N677</f>
        <v>0</v>
      </c>
      <c r="L41" s="92"/>
    </row>
    <row r="42" spans="1:12" ht="11.4" customHeight="1">
      <c r="A42" s="80"/>
      <c r="B42" s="93">
        <f>'LAUS File'!N810</f>
        <v>0</v>
      </c>
      <c r="C42" s="93">
        <f>'LAUS File'!N811</f>
        <v>0</v>
      </c>
      <c r="D42" s="93">
        <f>'LAUS File'!N812</f>
        <v>0</v>
      </c>
      <c r="E42" s="94">
        <f>'LAUS File'!N813</f>
        <v>0</v>
      </c>
      <c r="G42" s="142" t="s">
        <v>790</v>
      </c>
      <c r="H42" s="140">
        <f>'LAUS File'!N678</f>
        <v>0</v>
      </c>
      <c r="I42" s="140">
        <f>'LAUS File'!N679</f>
        <v>0</v>
      </c>
      <c r="J42" s="140">
        <f>'LAUS File'!N680</f>
        <v>0</v>
      </c>
      <c r="K42" s="141">
        <f>'LAUS File'!N681</f>
        <v>0</v>
      </c>
      <c r="L42" s="92"/>
    </row>
    <row r="43" spans="1:12" ht="11.4" customHeight="1">
      <c r="A43" s="139" t="s">
        <v>659</v>
      </c>
      <c r="B43" s="140">
        <f>'LAUS File'!N42</f>
        <v>0</v>
      </c>
      <c r="C43" s="140">
        <f>'LAUS File'!N43</f>
        <v>0</v>
      </c>
      <c r="D43" s="140">
        <f>'LAUS File'!N44</f>
        <v>0</v>
      </c>
      <c r="E43" s="141">
        <f>'LAUS File'!N45</f>
        <v>0</v>
      </c>
      <c r="G43" s="142" t="s">
        <v>793</v>
      </c>
      <c r="H43" s="140">
        <f>'LAUS File'!N694</f>
        <v>0</v>
      </c>
      <c r="I43" s="140">
        <f>'LAUS File'!N695</f>
        <v>0</v>
      </c>
      <c r="J43" s="140">
        <f>'LAUS File'!N696</f>
        <v>0</v>
      </c>
      <c r="K43" s="141">
        <f>'LAUS File'!N697</f>
        <v>0</v>
      </c>
      <c r="L43" s="92"/>
    </row>
    <row r="44" spans="1:12" ht="11.4" customHeight="1">
      <c r="A44" s="139" t="s">
        <v>662</v>
      </c>
      <c r="B44" s="140">
        <f>'LAUS File'!N54</f>
        <v>0</v>
      </c>
      <c r="C44" s="140">
        <f>'LAUS File'!N55</f>
        <v>0</v>
      </c>
      <c r="D44" s="140">
        <f>'LAUS File'!N56</f>
        <v>0</v>
      </c>
      <c r="E44" s="141">
        <f>'LAUS File'!N57</f>
        <v>0</v>
      </c>
      <c r="G44" s="142" t="s">
        <v>794</v>
      </c>
      <c r="H44" s="140">
        <f>'LAUS File'!N698</f>
        <v>0</v>
      </c>
      <c r="I44" s="140">
        <f>'LAUS File'!N699</f>
        <v>0</v>
      </c>
      <c r="J44" s="140">
        <f>'LAUS File'!N700</f>
        <v>0</v>
      </c>
      <c r="K44" s="141">
        <f>'LAUS File'!N701</f>
        <v>0</v>
      </c>
      <c r="L44" s="92"/>
    </row>
    <row r="45" spans="1:12" ht="11.4" customHeight="1">
      <c r="A45" s="139" t="s">
        <v>665</v>
      </c>
      <c r="B45" s="140">
        <f>'LAUS File'!N66</f>
        <v>0</v>
      </c>
      <c r="C45" s="140">
        <f>'LAUS File'!N67</f>
        <v>0</v>
      </c>
      <c r="D45" s="140">
        <f>'LAUS File'!N68</f>
        <v>0</v>
      </c>
      <c r="E45" s="141">
        <f>'LAUS File'!N69</f>
        <v>0</v>
      </c>
      <c r="L45" s="92"/>
    </row>
    <row r="46" spans="1:12" ht="11.4" customHeight="1">
      <c r="A46" s="139" t="s">
        <v>668</v>
      </c>
      <c r="B46" s="140">
        <f>'LAUS File'!N82</f>
        <v>0</v>
      </c>
      <c r="C46" s="140">
        <f>'LAUS File'!N83</f>
        <v>0</v>
      </c>
      <c r="D46" s="140">
        <f>'LAUS File'!N84</f>
        <v>0</v>
      </c>
      <c r="E46" s="141">
        <f>'LAUS File'!N85</f>
        <v>0</v>
      </c>
      <c r="L46" s="92"/>
    </row>
    <row r="47" spans="1:12" ht="11.4" customHeight="1">
      <c r="A47" s="139" t="s">
        <v>669</v>
      </c>
      <c r="B47" s="140">
        <f>'LAUS File'!N86</f>
        <v>0</v>
      </c>
      <c r="C47" s="140">
        <f>'LAUS File'!N87</f>
        <v>0</v>
      </c>
      <c r="D47" s="140">
        <f>'LAUS File'!N88</f>
        <v>0</v>
      </c>
      <c r="E47" s="141">
        <f>'LAUS File'!N89</f>
        <v>0</v>
      </c>
      <c r="G47" s="83" t="s">
        <v>159</v>
      </c>
      <c r="H47" s="95"/>
      <c r="I47" s="95"/>
      <c r="J47" s="95"/>
      <c r="K47" s="94"/>
      <c r="L47" s="92"/>
    </row>
    <row r="48" spans="1:12" ht="11.4" customHeight="1">
      <c r="A48" s="139" t="s">
        <v>677</v>
      </c>
      <c r="B48" s="140">
        <f>'LAUS File'!N130</f>
        <v>0</v>
      </c>
      <c r="C48" s="140">
        <f>'LAUS File'!N131</f>
        <v>0</v>
      </c>
      <c r="D48" s="140">
        <f>'LAUS File'!N132</f>
        <v>0</v>
      </c>
      <c r="E48" s="141">
        <f>'LAUS File'!N133</f>
        <v>0</v>
      </c>
      <c r="G48" s="83"/>
      <c r="H48" s="95">
        <f>'LAUS File'!N814</f>
        <v>0</v>
      </c>
      <c r="I48" s="95">
        <f>'LAUS File'!N815</f>
        <v>0</v>
      </c>
      <c r="J48" s="95">
        <f>'LAUS File'!N816</f>
        <v>0</v>
      </c>
      <c r="K48" s="94">
        <f>'LAUS File'!N817</f>
        <v>0</v>
      </c>
      <c r="L48" s="92"/>
    </row>
    <row r="49" spans="1:14" ht="11.4" customHeight="1">
      <c r="A49" s="139" t="s">
        <v>680</v>
      </c>
      <c r="B49" s="140">
        <f>'LAUS File'!N142</f>
        <v>0</v>
      </c>
      <c r="C49" s="140">
        <f>'LAUS File'!N143</f>
        <v>0</v>
      </c>
      <c r="D49" s="140">
        <f>'LAUS File'!N144</f>
        <v>0</v>
      </c>
      <c r="E49" s="141">
        <f>'LAUS File'!N145</f>
        <v>0</v>
      </c>
      <c r="G49" s="142" t="s">
        <v>666</v>
      </c>
      <c r="H49" s="144">
        <f>'LAUS File'!N70</f>
        <v>0</v>
      </c>
      <c r="I49" s="144">
        <f>'LAUS File'!N71</f>
        <v>0</v>
      </c>
      <c r="J49" s="144">
        <f>'LAUS File'!N72</f>
        <v>0</v>
      </c>
      <c r="K49" s="141">
        <f>'LAUS File'!N73</f>
        <v>0</v>
      </c>
      <c r="L49" s="92"/>
    </row>
    <row r="50" spans="1:14" ht="11.4" customHeight="1">
      <c r="A50" s="139" t="s">
        <v>681</v>
      </c>
      <c r="B50" s="140">
        <f>'LAUS File'!N146</f>
        <v>0</v>
      </c>
      <c r="C50" s="140">
        <f>'LAUS File'!N147</f>
        <v>0</v>
      </c>
      <c r="D50" s="140">
        <f>'LAUS File'!N148</f>
        <v>0</v>
      </c>
      <c r="E50" s="141">
        <f>'LAUS File'!N149</f>
        <v>0</v>
      </c>
      <c r="G50" s="142" t="s">
        <v>671</v>
      </c>
      <c r="H50" s="144">
        <f>'LAUS File'!N94</f>
        <v>0</v>
      </c>
      <c r="I50" s="144">
        <f>'LAUS File'!N95</f>
        <v>0</v>
      </c>
      <c r="J50" s="144">
        <f>'LAUS File'!N96</f>
        <v>0</v>
      </c>
      <c r="K50" s="141">
        <f>'LAUS File'!N97</f>
        <v>0</v>
      </c>
      <c r="L50" s="92"/>
    </row>
    <row r="51" spans="1:14" ht="11.4" customHeight="1">
      <c r="A51" s="139" t="s">
        <v>684</v>
      </c>
      <c r="B51" s="140">
        <f>'LAUS File'!N158</f>
        <v>0</v>
      </c>
      <c r="C51" s="140">
        <f>'LAUS File'!N159</f>
        <v>0</v>
      </c>
      <c r="D51" s="140">
        <f>'LAUS File'!N160</f>
        <v>0</v>
      </c>
      <c r="E51" s="141">
        <f>'LAUS File'!N161</f>
        <v>0</v>
      </c>
      <c r="G51" s="142" t="s">
        <v>695</v>
      </c>
      <c r="H51" s="144">
        <f>'LAUS File'!N214</f>
        <v>0</v>
      </c>
      <c r="I51" s="144">
        <f>'LAUS File'!N215</f>
        <v>0</v>
      </c>
      <c r="J51" s="144">
        <f>'LAUS File'!N216</f>
        <v>0</v>
      </c>
      <c r="K51" s="141">
        <f>'LAUS File'!N217</f>
        <v>0</v>
      </c>
      <c r="L51" s="92"/>
    </row>
    <row r="52" spans="1:14" ht="11.4" customHeight="1">
      <c r="A52" s="139" t="s">
        <v>686</v>
      </c>
      <c r="B52" s="140">
        <f>'LAUS File'!N166</f>
        <v>0</v>
      </c>
      <c r="C52" s="140">
        <f>'LAUS File'!N167</f>
        <v>0</v>
      </c>
      <c r="D52" s="140">
        <f>'LAUS File'!N168</f>
        <v>0</v>
      </c>
      <c r="E52" s="141">
        <f>'LAUS File'!N169</f>
        <v>0</v>
      </c>
      <c r="G52" s="142" t="s">
        <v>707</v>
      </c>
      <c r="H52" s="144">
        <f>'LAUS File'!N278</f>
        <v>0</v>
      </c>
      <c r="I52" s="144">
        <f>'LAUS File'!N279</f>
        <v>0</v>
      </c>
      <c r="J52" s="144">
        <f>'LAUS File'!N280</f>
        <v>0</v>
      </c>
      <c r="K52" s="141">
        <f>'LAUS File'!N281</f>
        <v>0</v>
      </c>
      <c r="L52" s="92"/>
    </row>
    <row r="53" spans="1:14" ht="11.4" customHeight="1">
      <c r="A53" s="139" t="s">
        <v>687</v>
      </c>
      <c r="B53" s="140">
        <f>'LAUS File'!N170</f>
        <v>0</v>
      </c>
      <c r="C53" s="140">
        <f>'LAUS File'!N171</f>
        <v>0</v>
      </c>
      <c r="D53" s="140">
        <f>'LAUS File'!N172</f>
        <v>0</v>
      </c>
      <c r="E53" s="141">
        <f>'LAUS File'!N173</f>
        <v>0</v>
      </c>
      <c r="G53" s="142" t="s">
        <v>709</v>
      </c>
      <c r="H53" s="144">
        <f>'LAUS File'!N286</f>
        <v>0</v>
      </c>
      <c r="I53" s="144">
        <f>'LAUS File'!N287</f>
        <v>0</v>
      </c>
      <c r="J53" s="144">
        <f>'LAUS File'!N288</f>
        <v>0</v>
      </c>
      <c r="K53" s="141">
        <f>'LAUS File'!N289</f>
        <v>0</v>
      </c>
      <c r="L53" s="92"/>
    </row>
    <row r="54" spans="1:14" ht="11.4" customHeight="1">
      <c r="A54" s="139" t="s">
        <v>689</v>
      </c>
      <c r="B54" s="140">
        <f>'LAUS File'!N190</f>
        <v>0</v>
      </c>
      <c r="C54" s="140">
        <f>'LAUS File'!N191</f>
        <v>0</v>
      </c>
      <c r="D54" s="140">
        <f>'LAUS File'!N192</f>
        <v>0</v>
      </c>
      <c r="E54" s="141">
        <f>'LAUS File'!N193</f>
        <v>0</v>
      </c>
      <c r="G54" s="142" t="s">
        <v>722</v>
      </c>
      <c r="H54" s="144">
        <f>'LAUS File'!N342</f>
        <v>0</v>
      </c>
      <c r="I54" s="144">
        <f>'LAUS File'!N343</f>
        <v>0</v>
      </c>
      <c r="J54" s="144">
        <f>'LAUS File'!N344</f>
        <v>0</v>
      </c>
      <c r="K54" s="141">
        <f>'LAUS File'!N345</f>
        <v>0</v>
      </c>
      <c r="L54" s="92"/>
    </row>
    <row r="55" spans="1:14" ht="11.4" customHeight="1">
      <c r="A55" s="139" t="s">
        <v>691</v>
      </c>
      <c r="B55" s="140">
        <f>'LAUS File'!N198</f>
        <v>0</v>
      </c>
      <c r="C55" s="140">
        <f>'LAUS File'!N199</f>
        <v>0</v>
      </c>
      <c r="D55" s="140">
        <f>'LAUS File'!N200</f>
        <v>0</v>
      </c>
      <c r="E55" s="141">
        <f>'LAUS File'!N201</f>
        <v>0</v>
      </c>
      <c r="G55" s="142" t="s">
        <v>726</v>
      </c>
      <c r="H55" s="144">
        <f>'LAUS File'!N358</f>
        <v>0</v>
      </c>
      <c r="I55" s="144">
        <f>'LAUS File'!N359</f>
        <v>0</v>
      </c>
      <c r="J55" s="144">
        <f>'LAUS File'!N360</f>
        <v>0</v>
      </c>
      <c r="K55" s="141">
        <f>'LAUS File'!N361</f>
        <v>0</v>
      </c>
      <c r="L55" s="92"/>
    </row>
    <row r="56" spans="1:14" ht="11.4" customHeight="1">
      <c r="A56" s="139" t="s">
        <v>692</v>
      </c>
      <c r="B56" s="140">
        <f>'LAUS File'!N202</f>
        <v>0</v>
      </c>
      <c r="C56" s="140">
        <f>'LAUS File'!N203</f>
        <v>0</v>
      </c>
      <c r="D56" s="140">
        <f>'LAUS File'!N204</f>
        <v>0</v>
      </c>
      <c r="E56" s="141">
        <f>'LAUS File'!N205</f>
        <v>0</v>
      </c>
      <c r="G56" s="142" t="s">
        <v>730</v>
      </c>
      <c r="H56" s="144">
        <f>'LAUS File'!N374</f>
        <v>0</v>
      </c>
      <c r="I56" s="144">
        <f>'LAUS File'!N375</f>
        <v>0</v>
      </c>
      <c r="J56" s="144">
        <f>'LAUS File'!N376</f>
        <v>0</v>
      </c>
      <c r="K56" s="141">
        <f>'LAUS File'!N377</f>
        <v>0</v>
      </c>
      <c r="L56" s="92"/>
    </row>
    <row r="57" spans="1:14" ht="11.4" customHeight="1">
      <c r="A57" s="139" t="s">
        <v>693</v>
      </c>
      <c r="B57" s="140">
        <f>'LAUS File'!N206</f>
        <v>0</v>
      </c>
      <c r="C57" s="140">
        <f>'LAUS File'!N207</f>
        <v>0</v>
      </c>
      <c r="D57" s="140">
        <f>'LAUS File'!N208</f>
        <v>0</v>
      </c>
      <c r="E57" s="141">
        <f>'LAUS File'!N209</f>
        <v>0</v>
      </c>
      <c r="G57" s="142" t="s">
        <v>159</v>
      </c>
      <c r="H57" s="144">
        <f>'LAUS File'!N410</f>
        <v>0</v>
      </c>
      <c r="I57" s="144">
        <f>'LAUS File'!N411</f>
        <v>0</v>
      </c>
      <c r="J57" s="144">
        <f>'LAUS File'!N412</f>
        <v>0</v>
      </c>
      <c r="K57" s="141">
        <f>'LAUS File'!N413</f>
        <v>0</v>
      </c>
      <c r="L57" s="92"/>
    </row>
    <row r="58" spans="1:14" ht="11.4" customHeight="1">
      <c r="A58" s="139" t="s">
        <v>694</v>
      </c>
      <c r="B58" s="140">
        <f>'LAUS File'!N210</f>
        <v>0</v>
      </c>
      <c r="C58" s="140">
        <f>'LAUS File'!N211</f>
        <v>0</v>
      </c>
      <c r="D58" s="140">
        <f>'LAUS File'!N212</f>
        <v>0</v>
      </c>
      <c r="E58" s="141">
        <f>'LAUS File'!N213</f>
        <v>0</v>
      </c>
      <c r="G58" s="142" t="s">
        <v>739</v>
      </c>
      <c r="H58" s="144">
        <f>'LAUS File'!N434</f>
        <v>0</v>
      </c>
      <c r="I58" s="144">
        <f>'LAUS File'!N435</f>
        <v>0</v>
      </c>
      <c r="J58" s="144">
        <f>'LAUS File'!N436</f>
        <v>0</v>
      </c>
      <c r="K58" s="141">
        <f>'LAUS File'!N437</f>
        <v>0</v>
      </c>
      <c r="L58" s="92"/>
    </row>
    <row r="59" spans="1:14" ht="11.4" customHeight="1">
      <c r="A59" s="139" t="s">
        <v>697</v>
      </c>
      <c r="B59" s="140">
        <f>'LAUS File'!N226</f>
        <v>0</v>
      </c>
      <c r="C59" s="140">
        <f>'LAUS File'!N227</f>
        <v>0</v>
      </c>
      <c r="D59" s="140">
        <f>'LAUS File'!N228</f>
        <v>0</v>
      </c>
      <c r="E59" s="141">
        <f>'LAUS File'!N229</f>
        <v>0</v>
      </c>
      <c r="G59" s="142" t="s">
        <v>741</v>
      </c>
      <c r="H59" s="144">
        <f>'LAUS File'!N442</f>
        <v>0</v>
      </c>
      <c r="I59" s="144">
        <f>'LAUS File'!N443</f>
        <v>0</v>
      </c>
      <c r="J59" s="144">
        <f>'LAUS File'!N444</f>
        <v>0</v>
      </c>
      <c r="K59" s="141">
        <f>'LAUS File'!N445</f>
        <v>0</v>
      </c>
      <c r="L59" s="92"/>
    </row>
    <row r="60" spans="1:14" ht="11.4" customHeight="1">
      <c r="A60" s="139" t="s">
        <v>698</v>
      </c>
      <c r="B60" s="140">
        <f>'LAUS File'!N230</f>
        <v>0</v>
      </c>
      <c r="C60" s="140">
        <f>'LAUS File'!N231</f>
        <v>0</v>
      </c>
      <c r="D60" s="140">
        <f>'LAUS File'!N232</f>
        <v>0</v>
      </c>
      <c r="E60" s="141">
        <f>'LAUS File'!N233</f>
        <v>0</v>
      </c>
      <c r="G60" s="142" t="s">
        <v>746</v>
      </c>
      <c r="H60" s="144">
        <f>'LAUS File'!N466</f>
        <v>0</v>
      </c>
      <c r="I60" s="144">
        <f>'LAUS File'!N467</f>
        <v>0</v>
      </c>
      <c r="J60" s="144">
        <f>'LAUS File'!N468</f>
        <v>0</v>
      </c>
      <c r="K60" s="141">
        <f>'LAUS File'!N469</f>
        <v>0</v>
      </c>
      <c r="L60" s="92"/>
    </row>
    <row r="61" spans="1:14" ht="11.4" customHeight="1">
      <c r="A61" s="139" t="s">
        <v>161</v>
      </c>
      <c r="B61" s="140">
        <f>'LAUS File'!N234</f>
        <v>0</v>
      </c>
      <c r="C61" s="140">
        <f>'LAUS File'!N235</f>
        <v>0</v>
      </c>
      <c r="D61" s="140">
        <f>'LAUS File'!N236</f>
        <v>0</v>
      </c>
      <c r="E61" s="141">
        <f>'LAUS File'!N237</f>
        <v>0</v>
      </c>
      <c r="G61" s="142" t="s">
        <v>781</v>
      </c>
      <c r="H61" s="144">
        <f>'LAUS File'!N630</f>
        <v>0</v>
      </c>
      <c r="I61" s="144">
        <f>'LAUS File'!N631</f>
        <v>0</v>
      </c>
      <c r="J61" s="144">
        <f>'LAUS File'!N632</f>
        <v>0</v>
      </c>
      <c r="K61" s="141">
        <f>'LAUS File'!N633</f>
        <v>0</v>
      </c>
      <c r="L61" s="92"/>
    </row>
    <row r="62" spans="1:14" ht="11.4" customHeight="1">
      <c r="A62" s="139" t="s">
        <v>699</v>
      </c>
      <c r="B62" s="140">
        <f>'LAUS File'!N238</f>
        <v>0</v>
      </c>
      <c r="C62" s="140">
        <f>'LAUS File'!N239</f>
        <v>0</v>
      </c>
      <c r="D62" s="140">
        <f>'LAUS File'!N240</f>
        <v>0</v>
      </c>
      <c r="E62" s="141">
        <f>'LAUS File'!N241</f>
        <v>0</v>
      </c>
      <c r="G62" s="142" t="s">
        <v>788</v>
      </c>
      <c r="H62" s="144">
        <f>'LAUS File'!N662</f>
        <v>0</v>
      </c>
      <c r="I62" s="144">
        <f>'LAUS File'!N663</f>
        <v>0</v>
      </c>
      <c r="J62" s="144">
        <f>'LAUS File'!N664</f>
        <v>0</v>
      </c>
      <c r="K62" s="141">
        <f>'LAUS File'!N665</f>
        <v>0</v>
      </c>
      <c r="L62" s="92"/>
    </row>
    <row r="63" spans="1:14" ht="11.4" customHeight="1">
      <c r="A63" s="139" t="s">
        <v>700</v>
      </c>
      <c r="B63" s="140">
        <f>'LAUS File'!N246</f>
        <v>0</v>
      </c>
      <c r="C63" s="140">
        <f>'LAUS File'!N247</f>
        <v>0</v>
      </c>
      <c r="D63" s="140">
        <f>'LAUS File'!N248</f>
        <v>0</v>
      </c>
      <c r="E63" s="141">
        <f>'LAUS File'!N249</f>
        <v>0</v>
      </c>
      <c r="G63" s="142" t="s">
        <v>796</v>
      </c>
      <c r="H63" s="144">
        <f>'LAUS File'!N706</f>
        <v>0</v>
      </c>
      <c r="I63" s="144">
        <f>'LAUS File'!N707</f>
        <v>0</v>
      </c>
      <c r="J63" s="144">
        <f>'LAUS File'!N708</f>
        <v>0</v>
      </c>
      <c r="K63" s="141">
        <f>'LAUS File'!N709</f>
        <v>0</v>
      </c>
      <c r="L63" s="92"/>
      <c r="N63" s="96"/>
    </row>
    <row r="64" spans="1:14" ht="11.4" customHeight="1">
      <c r="A64" s="139" t="s">
        <v>702</v>
      </c>
      <c r="B64" s="140">
        <f>'LAUS File'!N254</f>
        <v>0</v>
      </c>
      <c r="C64" s="140">
        <f>'LAUS File'!N255</f>
        <v>0</v>
      </c>
      <c r="D64" s="140">
        <f>'LAUS File'!N256</f>
        <v>0</v>
      </c>
      <c r="E64" s="141">
        <f>'LAUS File'!N257</f>
        <v>0</v>
      </c>
      <c r="H64" s="87"/>
      <c r="I64" s="87"/>
      <c r="J64" s="87"/>
      <c r="K64" s="91"/>
      <c r="L64" s="92"/>
      <c r="N64" s="96"/>
    </row>
    <row r="65" spans="1:14" ht="11.4" customHeight="1">
      <c r="A65" s="139" t="s">
        <v>704</v>
      </c>
      <c r="B65" s="140">
        <f>'LAUS File'!N262</f>
        <v>0</v>
      </c>
      <c r="C65" s="140">
        <f>'LAUS File'!N263</f>
        <v>0</v>
      </c>
      <c r="D65" s="140">
        <f>'LAUS File'!N264</f>
        <v>0</v>
      </c>
      <c r="E65" s="141">
        <f>'LAUS File'!N265</f>
        <v>0</v>
      </c>
      <c r="H65" s="87"/>
      <c r="I65" s="87"/>
      <c r="J65" s="87"/>
      <c r="K65" s="91"/>
      <c r="L65" s="92"/>
      <c r="N65" s="96"/>
    </row>
    <row r="66" spans="1:14" ht="11.4" customHeight="1">
      <c r="A66" s="139" t="s">
        <v>708</v>
      </c>
      <c r="B66" s="140">
        <f>'LAUS File'!N282</f>
        <v>0</v>
      </c>
      <c r="C66" s="140">
        <f>'LAUS File'!N283</f>
        <v>0</v>
      </c>
      <c r="D66" s="140">
        <f>'LAUS File'!N284</f>
        <v>0</v>
      </c>
      <c r="E66" s="141">
        <f>'LAUS File'!N285</f>
        <v>0</v>
      </c>
      <c r="H66" s="87"/>
      <c r="I66" s="87"/>
      <c r="J66" s="87"/>
      <c r="K66" s="91"/>
      <c r="L66" s="92"/>
      <c r="N66" s="96"/>
    </row>
    <row r="67" spans="1:14" ht="11.4" customHeight="1">
      <c r="A67" s="139" t="s">
        <v>158</v>
      </c>
      <c r="B67" s="140">
        <f>'LAUS File'!N294</f>
        <v>0</v>
      </c>
      <c r="C67" s="140">
        <f>'LAUS File'!N295</f>
        <v>0</v>
      </c>
      <c r="D67" s="140">
        <f>'LAUS File'!N296</f>
        <v>0</v>
      </c>
      <c r="E67" s="141">
        <f>'LAUS File'!N297</f>
        <v>0</v>
      </c>
      <c r="H67" s="96"/>
      <c r="I67" s="96"/>
      <c r="J67" s="96"/>
      <c r="K67" s="96"/>
      <c r="L67" s="96"/>
      <c r="N67" s="96"/>
    </row>
    <row r="68" spans="1:14" ht="11.4" customHeight="1">
      <c r="A68" s="77"/>
      <c r="B68" s="87"/>
      <c r="C68" s="87"/>
      <c r="D68" s="87"/>
      <c r="E68" s="88"/>
      <c r="H68" s="96"/>
      <c r="I68" s="96"/>
      <c r="J68" s="96"/>
      <c r="K68" s="96"/>
      <c r="L68" s="96"/>
      <c r="N68" s="96"/>
    </row>
    <row r="69" spans="1:14" ht="11.4" customHeight="1">
      <c r="A69" s="90"/>
      <c r="B69" s="87"/>
      <c r="C69" s="87"/>
      <c r="D69" s="87"/>
      <c r="E69" s="88"/>
      <c r="H69" s="96"/>
      <c r="I69" s="96"/>
      <c r="J69" s="96"/>
      <c r="K69" s="97"/>
      <c r="L69" s="97"/>
      <c r="N69" s="96"/>
    </row>
    <row r="70" spans="1:14" ht="11.4" customHeight="1">
      <c r="A70" s="90"/>
      <c r="B70" s="87"/>
      <c r="C70" s="87"/>
      <c r="D70" s="87"/>
      <c r="E70" s="88"/>
      <c r="H70" s="96"/>
      <c r="I70" s="96"/>
      <c r="J70" s="96"/>
      <c r="K70" s="97"/>
      <c r="L70" s="97"/>
    </row>
    <row r="71" spans="1:14" ht="11.4" customHeight="1">
      <c r="A71" s="90"/>
      <c r="B71" s="87"/>
      <c r="C71" s="87"/>
      <c r="D71" s="87"/>
      <c r="E71" s="88"/>
      <c r="H71" s="96"/>
      <c r="I71" s="96"/>
      <c r="J71" s="96"/>
      <c r="K71" s="97"/>
      <c r="L71" s="97"/>
    </row>
    <row r="72" spans="1:14" ht="11.4" customHeight="1">
      <c r="A72" s="90"/>
      <c r="B72" s="87"/>
      <c r="C72" s="87"/>
      <c r="D72" s="87"/>
      <c r="E72" s="88"/>
      <c r="H72" s="96"/>
      <c r="I72" s="96"/>
      <c r="J72" s="96"/>
      <c r="K72" s="97"/>
      <c r="L72" s="97"/>
    </row>
    <row r="73" spans="1:14" ht="11.4" customHeight="1">
      <c r="A73" s="90"/>
      <c r="B73" s="87"/>
      <c r="C73" s="87"/>
      <c r="D73" s="87"/>
      <c r="E73" s="88"/>
      <c r="H73" s="96"/>
      <c r="I73" s="96"/>
      <c r="J73" s="96"/>
      <c r="K73" s="97"/>
      <c r="L73" s="97"/>
    </row>
    <row r="74" spans="1:14" ht="11.4" customHeight="1">
      <c r="A74" s="77"/>
      <c r="B74" s="87"/>
      <c r="C74" s="87"/>
      <c r="D74" s="87"/>
      <c r="E74" s="88"/>
      <c r="H74" s="96"/>
      <c r="I74" s="96"/>
      <c r="J74" s="96"/>
      <c r="K74" s="96"/>
      <c r="L74" s="96"/>
    </row>
    <row r="75" spans="1:14" ht="5.15" customHeight="1">
      <c r="A75" s="77"/>
      <c r="B75" s="98"/>
      <c r="C75" s="98"/>
      <c r="D75" s="98"/>
      <c r="E75" s="91"/>
      <c r="G75" s="96" t="s">
        <v>579</v>
      </c>
      <c r="H75" s="96"/>
      <c r="I75" s="96"/>
      <c r="J75" s="96"/>
      <c r="K75" s="96"/>
      <c r="L75" s="96"/>
    </row>
    <row r="76" spans="1:14" ht="11.15" customHeight="1">
      <c r="A76" s="58" t="s">
        <v>568</v>
      </c>
      <c r="B76" s="58"/>
      <c r="C76" s="58"/>
      <c r="D76" s="58"/>
      <c r="E76" s="59"/>
      <c r="F76" s="60" t="s">
        <v>580</v>
      </c>
      <c r="G76" s="58"/>
      <c r="H76" s="58"/>
      <c r="I76" s="58"/>
      <c r="J76" s="58"/>
      <c r="K76" s="61" t="str">
        <f>K1</f>
        <v>Technical Contact (860)263-6293</v>
      </c>
      <c r="L76" s="61"/>
    </row>
    <row r="77" spans="1:14" ht="11.15" customHeight="1">
      <c r="A77" s="58" t="s">
        <v>5</v>
      </c>
      <c r="B77" s="58"/>
      <c r="C77" s="58"/>
      <c r="D77" s="58"/>
      <c r="E77" s="59"/>
      <c r="F77" s="58"/>
      <c r="G77" s="58"/>
      <c r="H77" s="58"/>
      <c r="I77" s="58"/>
      <c r="J77" s="61" t="s">
        <v>571</v>
      </c>
      <c r="K77" s="59"/>
      <c r="L77" s="59"/>
    </row>
    <row r="78" spans="1:14" ht="11.15" customHeight="1">
      <c r="A78" s="63" t="s">
        <v>572</v>
      </c>
      <c r="B78" s="58"/>
      <c r="C78" s="58"/>
      <c r="D78" s="58"/>
      <c r="E78" s="59"/>
      <c r="F78" s="58"/>
      <c r="G78" s="58"/>
      <c r="H78" s="58"/>
      <c r="I78" s="58"/>
      <c r="J78" s="58"/>
      <c r="K78" s="64" t="s">
        <v>573</v>
      </c>
      <c r="L78" s="64"/>
    </row>
    <row r="79" spans="1:14" ht="25">
      <c r="A79" s="158" t="s">
        <v>214</v>
      </c>
      <c r="B79" s="158"/>
      <c r="C79" s="158"/>
      <c r="D79" s="158"/>
      <c r="E79" s="158"/>
      <c r="F79" s="158"/>
      <c r="G79" s="158"/>
      <c r="H79" s="158"/>
      <c r="I79" s="158"/>
      <c r="J79" s="158"/>
      <c r="K79" s="158"/>
      <c r="L79" s="65"/>
    </row>
    <row r="80" spans="1:14" s="67" customFormat="1" ht="12.9" customHeight="1">
      <c r="A80" s="165" t="s">
        <v>574</v>
      </c>
      <c r="B80" s="165"/>
      <c r="C80" s="165"/>
      <c r="D80" s="165"/>
      <c r="E80" s="165"/>
      <c r="F80" s="165"/>
      <c r="G80" s="165"/>
      <c r="H80" s="165"/>
      <c r="I80" s="165"/>
      <c r="J80" s="165"/>
      <c r="K80" s="165"/>
      <c r="L80" s="66"/>
    </row>
    <row r="81" spans="1:12" ht="12.9" customHeight="1">
      <c r="A81" s="166" t="s">
        <v>575</v>
      </c>
      <c r="B81" s="166"/>
      <c r="C81" s="166"/>
      <c r="D81" s="166"/>
      <c r="E81" s="166"/>
      <c r="F81" s="166"/>
      <c r="G81" s="166"/>
      <c r="H81" s="166"/>
      <c r="I81" s="166"/>
      <c r="J81" s="166"/>
      <c r="K81" s="166"/>
      <c r="L81" s="68"/>
    </row>
    <row r="82" spans="1:12" ht="12" customHeight="1">
      <c r="A82" s="162" t="str">
        <f>+A7</f>
        <v>OCTOBER 2026</v>
      </c>
      <c r="B82" s="162"/>
      <c r="C82" s="162"/>
      <c r="D82" s="162"/>
      <c r="E82" s="162"/>
      <c r="F82" s="162"/>
      <c r="G82" s="162"/>
      <c r="H82" s="162"/>
      <c r="I82" s="162"/>
      <c r="J82" s="162"/>
      <c r="K82" s="162"/>
      <c r="L82" s="69"/>
    </row>
    <row r="83" spans="1:12" ht="5.15" customHeight="1">
      <c r="A83" s="70" t="s">
        <v>148</v>
      </c>
      <c r="B83" s="71"/>
      <c r="C83" s="71"/>
      <c r="D83" s="71"/>
      <c r="F83" s="71"/>
      <c r="G83" s="71"/>
      <c r="H83" s="71"/>
      <c r="I83" s="71"/>
      <c r="J83" s="71"/>
      <c r="K83" s="71"/>
      <c r="L83" s="71"/>
    </row>
    <row r="84" spans="1:12" ht="11.4" customHeight="1">
      <c r="A84" s="163" t="s">
        <v>576</v>
      </c>
      <c r="B84" s="163"/>
      <c r="C84" s="163"/>
      <c r="D84" s="163"/>
      <c r="E84" s="163"/>
      <c r="F84" s="163"/>
      <c r="G84" s="163"/>
      <c r="H84" s="163"/>
      <c r="I84" s="163"/>
      <c r="J84" s="163"/>
      <c r="K84" s="163"/>
      <c r="L84" s="73"/>
    </row>
    <row r="85" spans="1:12" ht="5.15" customHeight="1">
      <c r="A85" s="70" t="s">
        <v>148</v>
      </c>
      <c r="B85" s="99"/>
      <c r="C85" s="73"/>
      <c r="D85" s="100"/>
      <c r="E85" s="101"/>
      <c r="F85" s="73"/>
      <c r="G85" s="73"/>
      <c r="H85" s="73"/>
      <c r="I85" s="73"/>
      <c r="J85" s="73"/>
      <c r="K85" s="73"/>
      <c r="L85" s="73"/>
    </row>
    <row r="86" spans="1:12" s="102" customFormat="1" ht="11.4" customHeight="1">
      <c r="A86" s="74" t="s">
        <v>577</v>
      </c>
      <c r="B86" s="75" t="s">
        <v>169</v>
      </c>
      <c r="C86" s="75" t="s">
        <v>578</v>
      </c>
      <c r="D86" s="75" t="s">
        <v>168</v>
      </c>
      <c r="E86" s="76" t="s">
        <v>154</v>
      </c>
      <c r="F86" s="77"/>
      <c r="G86" s="74" t="s">
        <v>577</v>
      </c>
      <c r="H86" s="75" t="s">
        <v>169</v>
      </c>
      <c r="I86" s="75" t="s">
        <v>578</v>
      </c>
      <c r="J86" s="75" t="s">
        <v>168</v>
      </c>
      <c r="K86" s="76" t="s">
        <v>154</v>
      </c>
      <c r="L86" s="75"/>
    </row>
    <row r="87" spans="1:12" s="102" customFormat="1" ht="5.15" customHeight="1">
      <c r="A87" s="74"/>
      <c r="B87" s="75"/>
      <c r="C87" s="75"/>
      <c r="D87" s="75"/>
      <c r="E87" s="76"/>
      <c r="F87" s="77"/>
      <c r="G87" s="74"/>
      <c r="H87" s="75"/>
      <c r="I87" s="75"/>
      <c r="J87" s="75"/>
      <c r="K87" s="76"/>
      <c r="L87" s="75"/>
    </row>
    <row r="88" spans="1:12" ht="11.4" customHeight="1">
      <c r="A88" s="83" t="s">
        <v>801</v>
      </c>
      <c r="B88" s="81"/>
      <c r="C88" s="81"/>
      <c r="D88" s="81"/>
      <c r="E88" s="82"/>
      <c r="G88" s="80" t="s">
        <v>587</v>
      </c>
      <c r="H88" s="81"/>
      <c r="I88" s="81"/>
      <c r="J88" s="81"/>
      <c r="K88" s="82"/>
    </row>
    <row r="89" spans="1:12" ht="11.4" customHeight="1">
      <c r="A89" s="81"/>
      <c r="B89" s="95">
        <f>'LAUS File'!N818</f>
        <v>0</v>
      </c>
      <c r="C89" s="95">
        <f>'LAUS File'!N819</f>
        <v>0</v>
      </c>
      <c r="D89" s="95">
        <f>'LAUS File'!N820</f>
        <v>0</v>
      </c>
      <c r="E89" s="94">
        <f>'LAUS File'!N821</f>
        <v>0</v>
      </c>
      <c r="G89" s="83"/>
      <c r="H89" s="95">
        <f>'LAUS File'!N830</f>
        <v>0</v>
      </c>
      <c r="I89" s="95">
        <f>'LAUS File'!N831</f>
        <v>0</v>
      </c>
      <c r="J89" s="95">
        <f>'LAUS File'!N832</f>
        <v>0</v>
      </c>
      <c r="K89" s="94">
        <f>'LAUS File'!N833</f>
        <v>0</v>
      </c>
    </row>
    <row r="90" spans="1:12" ht="11.4" customHeight="1">
      <c r="A90" s="142" t="s">
        <v>670</v>
      </c>
      <c r="B90" s="144">
        <f>'LAUS File'!N90</f>
        <v>0</v>
      </c>
      <c r="C90" s="144">
        <f>'LAUS File'!N91</f>
        <v>0</v>
      </c>
      <c r="D90" s="144">
        <f>'LAUS File'!N92</f>
        <v>0</v>
      </c>
      <c r="E90" s="141">
        <f>'LAUS File'!N93</f>
        <v>0</v>
      </c>
      <c r="G90" s="139" t="s">
        <v>663</v>
      </c>
      <c r="H90" s="144">
        <f>'LAUS File'!N58</f>
        <v>0</v>
      </c>
      <c r="I90" s="144">
        <f>'LAUS File'!N59</f>
        <v>0</v>
      </c>
      <c r="J90" s="144">
        <f>'LAUS File'!N60</f>
        <v>0</v>
      </c>
      <c r="K90" s="141">
        <f>'LAUS File'!N61</f>
        <v>0</v>
      </c>
    </row>
    <row r="91" spans="1:12" ht="11.4" customHeight="1">
      <c r="A91" s="142" t="s">
        <v>682</v>
      </c>
      <c r="B91" s="144">
        <f>'LAUS File'!N150</f>
        <v>0</v>
      </c>
      <c r="C91" s="144">
        <f>'LAUS File'!N151</f>
        <v>0</v>
      </c>
      <c r="D91" s="144">
        <f>'LAUS File'!N152</f>
        <v>0</v>
      </c>
      <c r="E91" s="141">
        <f>'LAUS File'!N153</f>
        <v>0</v>
      </c>
      <c r="G91" s="142" t="s">
        <v>674</v>
      </c>
      <c r="H91" s="145">
        <f>'LAUS File'!N118</f>
        <v>0</v>
      </c>
      <c r="I91" s="145">
        <f>'LAUS File'!N119</f>
        <v>0</v>
      </c>
      <c r="J91" s="145">
        <f>'LAUS File'!N120</f>
        <v>0</v>
      </c>
      <c r="K91" s="141">
        <f>'LAUS File'!N121</f>
        <v>0</v>
      </c>
    </row>
    <row r="92" spans="1:12" ht="11.4" customHeight="1">
      <c r="A92" s="142" t="s">
        <v>696</v>
      </c>
      <c r="B92" s="144">
        <f>'LAUS File'!N218</f>
        <v>0</v>
      </c>
      <c r="C92" s="144">
        <f>'LAUS File'!N219</f>
        <v>0</v>
      </c>
      <c r="D92" s="144">
        <f>'LAUS File'!N220</f>
        <v>0</v>
      </c>
      <c r="E92" s="141">
        <f>'LAUS File'!N221</f>
        <v>0</v>
      </c>
      <c r="G92" s="142" t="s">
        <v>675</v>
      </c>
      <c r="H92" s="144">
        <f>'LAUS File'!N122</f>
        <v>0</v>
      </c>
      <c r="I92" s="144">
        <f>'LAUS File'!N123</f>
        <v>0</v>
      </c>
      <c r="J92" s="144">
        <f>'LAUS File'!N124</f>
        <v>0</v>
      </c>
      <c r="K92" s="141">
        <f>'LAUS File'!N125</f>
        <v>0</v>
      </c>
    </row>
    <row r="93" spans="1:12" ht="11.4" customHeight="1">
      <c r="A93" s="142" t="s">
        <v>701</v>
      </c>
      <c r="B93" s="144">
        <f>'LAUS File'!N250</f>
        <v>0</v>
      </c>
      <c r="C93" s="144">
        <f>'LAUS File'!N251</f>
        <v>0</v>
      </c>
      <c r="D93" s="144">
        <f>'LAUS File'!N252</f>
        <v>0</v>
      </c>
      <c r="E93" s="141">
        <f>'LAUS File'!N253</f>
        <v>0</v>
      </c>
      <c r="G93" s="142" t="s">
        <v>683</v>
      </c>
      <c r="H93" s="144">
        <f>'LAUS File'!N154</f>
        <v>0</v>
      </c>
      <c r="I93" s="144">
        <f>'LAUS File'!N155</f>
        <v>0</v>
      </c>
      <c r="J93" s="144">
        <f>'LAUS File'!N156</f>
        <v>0</v>
      </c>
      <c r="K93" s="141">
        <f>'LAUS File'!N157</f>
        <v>0</v>
      </c>
    </row>
    <row r="94" spans="1:12" ht="11.4" customHeight="1">
      <c r="A94" s="142" t="s">
        <v>705</v>
      </c>
      <c r="B94" s="144">
        <f>'LAUS File'!N270</f>
        <v>0</v>
      </c>
      <c r="C94" s="144">
        <f>'LAUS File'!N271</f>
        <v>0</v>
      </c>
      <c r="D94" s="144">
        <f>'LAUS File'!N272</f>
        <v>0</v>
      </c>
      <c r="E94" s="141">
        <f>'LAUS File'!N273</f>
        <v>0</v>
      </c>
      <c r="G94" s="142" t="s">
        <v>685</v>
      </c>
      <c r="H94" s="144">
        <f>'LAUS File'!N162</f>
        <v>0</v>
      </c>
      <c r="I94" s="144">
        <f>'LAUS File'!N163</f>
        <v>0</v>
      </c>
      <c r="J94" s="144">
        <f>'LAUS File'!N164</f>
        <v>0</v>
      </c>
      <c r="K94" s="141">
        <f>'LAUS File'!N165</f>
        <v>0</v>
      </c>
    </row>
    <row r="95" spans="1:12" ht="11.4" customHeight="1">
      <c r="A95" s="142" t="s">
        <v>706</v>
      </c>
      <c r="B95" s="144">
        <f>'LAUS File'!N274</f>
        <v>0</v>
      </c>
      <c r="C95" s="144">
        <f>'LAUS File'!N275</f>
        <v>0</v>
      </c>
      <c r="D95" s="144">
        <f>'LAUS File'!N276</f>
        <v>0</v>
      </c>
      <c r="E95" s="141">
        <f>'LAUS File'!N277</f>
        <v>0</v>
      </c>
      <c r="G95" s="142" t="s">
        <v>703</v>
      </c>
      <c r="H95" s="144">
        <f>'LAUS File'!N258</f>
        <v>0</v>
      </c>
      <c r="I95" s="144">
        <f>'LAUS File'!N259</f>
        <v>0</v>
      </c>
      <c r="J95" s="144">
        <f>'LAUS File'!N260</f>
        <v>0</v>
      </c>
      <c r="K95" s="141">
        <f>'LAUS File'!N261</f>
        <v>0</v>
      </c>
    </row>
    <row r="96" spans="1:12" ht="11.4" customHeight="1">
      <c r="A96" s="142" t="s">
        <v>717</v>
      </c>
      <c r="B96" s="144">
        <f>'LAUS File'!N322</f>
        <v>0</v>
      </c>
      <c r="C96" s="144">
        <f>'LAUS File'!N323</f>
        <v>0</v>
      </c>
      <c r="D96" s="144">
        <f>'LAUS File'!N324</f>
        <v>0</v>
      </c>
      <c r="E96" s="141">
        <f>'LAUS File'!N325</f>
        <v>0</v>
      </c>
      <c r="G96" s="142" t="s">
        <v>711</v>
      </c>
      <c r="H96" s="144">
        <f>'LAUS File'!N298</f>
        <v>0</v>
      </c>
      <c r="I96" s="144">
        <f>'LAUS File'!N299</f>
        <v>0</v>
      </c>
      <c r="J96" s="144">
        <f>'LAUS File'!N300</f>
        <v>0</v>
      </c>
      <c r="K96" s="141">
        <f>'LAUS File'!N301</f>
        <v>0</v>
      </c>
    </row>
    <row r="97" spans="1:11" ht="11.4" customHeight="1">
      <c r="A97" s="142" t="s">
        <v>718</v>
      </c>
      <c r="B97" s="144">
        <f>'LAUS File'!N326</f>
        <v>0</v>
      </c>
      <c r="C97" s="144">
        <f>'LAUS File'!N327</f>
        <v>0</v>
      </c>
      <c r="D97" s="144">
        <f>'LAUS File'!N328</f>
        <v>0</v>
      </c>
      <c r="E97" s="141">
        <f>'LAUS File'!N329</f>
        <v>0</v>
      </c>
      <c r="G97" s="142" t="s">
        <v>712</v>
      </c>
      <c r="H97" s="144">
        <f>'LAUS File'!N302</f>
        <v>0</v>
      </c>
      <c r="I97" s="144">
        <f>'LAUS File'!N303</f>
        <v>0</v>
      </c>
      <c r="J97" s="144">
        <f>'LAUS File'!N304</f>
        <v>0</v>
      </c>
      <c r="K97" s="141">
        <f>'LAUS File'!N305</f>
        <v>0</v>
      </c>
    </row>
    <row r="98" spans="1:11" ht="11.4" customHeight="1">
      <c r="A98" s="142" t="s">
        <v>719</v>
      </c>
      <c r="B98" s="144">
        <f>'LAUS File'!N330</f>
        <v>0</v>
      </c>
      <c r="C98" s="144">
        <f>'LAUS File'!N331</f>
        <v>0</v>
      </c>
      <c r="D98" s="144">
        <f>'LAUS File'!N332</f>
        <v>0</v>
      </c>
      <c r="E98" s="141">
        <f>'LAUS File'!N333</f>
        <v>0</v>
      </c>
      <c r="G98" s="142" t="s">
        <v>714</v>
      </c>
      <c r="H98" s="144">
        <f>'LAUS File'!N310</f>
        <v>0</v>
      </c>
      <c r="I98" s="144">
        <f>'LAUS File'!N311</f>
        <v>0</v>
      </c>
      <c r="J98" s="144">
        <f>'LAUS File'!N312</f>
        <v>0</v>
      </c>
      <c r="K98" s="141">
        <f>'LAUS File'!N313</f>
        <v>0</v>
      </c>
    </row>
    <row r="99" spans="1:11" ht="11.4" customHeight="1">
      <c r="A99" s="142" t="s">
        <v>731</v>
      </c>
      <c r="B99" s="144">
        <f>'LAUS File'!N382</f>
        <v>0</v>
      </c>
      <c r="C99" s="144">
        <f>'LAUS File'!N383</f>
        <v>0</v>
      </c>
      <c r="D99" s="144">
        <f>'LAUS File'!N384</f>
        <v>0</v>
      </c>
      <c r="E99" s="141">
        <f>'LAUS File'!N385</f>
        <v>0</v>
      </c>
      <c r="G99" s="142" t="s">
        <v>720</v>
      </c>
      <c r="H99" s="144">
        <f>'LAUS File'!N334</f>
        <v>0</v>
      </c>
      <c r="I99" s="144">
        <f>'LAUS File'!N335</f>
        <v>0</v>
      </c>
      <c r="J99" s="144">
        <f>'LAUS File'!N336</f>
        <v>0</v>
      </c>
      <c r="K99" s="141">
        <f>'LAUS File'!N337</f>
        <v>0</v>
      </c>
    </row>
    <row r="100" spans="1:11" ht="11.4" customHeight="1">
      <c r="A100" s="142" t="s">
        <v>737</v>
      </c>
      <c r="B100" s="144">
        <f>'LAUS File'!N418</f>
        <v>0</v>
      </c>
      <c r="C100" s="144">
        <f>'LAUS File'!N419</f>
        <v>0</v>
      </c>
      <c r="D100" s="144">
        <f>'LAUS File'!N420</f>
        <v>0</v>
      </c>
      <c r="E100" s="141">
        <f>'LAUS File'!N421</f>
        <v>0</v>
      </c>
      <c r="G100" s="142" t="s">
        <v>732</v>
      </c>
      <c r="H100" s="144">
        <f>'LAUS File'!N386</f>
        <v>0</v>
      </c>
      <c r="I100" s="144">
        <f>'LAUS File'!N387</f>
        <v>0</v>
      </c>
      <c r="J100" s="144">
        <f>'LAUS File'!N388</f>
        <v>0</v>
      </c>
      <c r="K100" s="141">
        <f>'LAUS File'!N389</f>
        <v>0</v>
      </c>
    </row>
    <row r="101" spans="1:11" ht="11.4" customHeight="1">
      <c r="A101" s="142" t="s">
        <v>742</v>
      </c>
      <c r="B101" s="144">
        <f>'LAUS File'!N446</f>
        <v>0</v>
      </c>
      <c r="C101" s="144">
        <f>'LAUS File'!N447</f>
        <v>0</v>
      </c>
      <c r="D101" s="144">
        <f>'LAUS File'!N448</f>
        <v>0</v>
      </c>
      <c r="E101" s="141">
        <f>'LAUS File'!N449</f>
        <v>0</v>
      </c>
      <c r="G101" s="142" t="s">
        <v>735</v>
      </c>
      <c r="H101" s="144">
        <f>'LAUS File'!N406</f>
        <v>0</v>
      </c>
      <c r="I101" s="144">
        <f>'LAUS File'!N407</f>
        <v>0</v>
      </c>
      <c r="J101" s="144">
        <f>'LAUS File'!N408</f>
        <v>0</v>
      </c>
      <c r="K101" s="141">
        <f>'LAUS File'!N409</f>
        <v>0</v>
      </c>
    </row>
    <row r="102" spans="1:11" ht="11.4" customHeight="1">
      <c r="A102" s="142" t="s">
        <v>743</v>
      </c>
      <c r="B102" s="144">
        <f>'LAUS File'!N454</f>
        <v>0</v>
      </c>
      <c r="C102" s="144">
        <f>'LAUS File'!N455</f>
        <v>0</v>
      </c>
      <c r="D102" s="144">
        <f>'LAUS File'!N456</f>
        <v>0</v>
      </c>
      <c r="E102" s="141">
        <f>'LAUS File'!N457</f>
        <v>0</v>
      </c>
      <c r="G102" s="142" t="s">
        <v>738</v>
      </c>
      <c r="H102" s="144">
        <f>'LAUS File'!N430</f>
        <v>0</v>
      </c>
      <c r="I102" s="144">
        <f>'LAUS File'!N431</f>
        <v>0</v>
      </c>
      <c r="J102" s="144">
        <f>'LAUS File'!N432</f>
        <v>0</v>
      </c>
      <c r="K102" s="141">
        <f>'LAUS File'!N433</f>
        <v>0</v>
      </c>
    </row>
    <row r="103" spans="1:11" ht="11.4" customHeight="1">
      <c r="A103" s="142" t="s">
        <v>753</v>
      </c>
      <c r="B103" s="144">
        <f>'LAUS File'!N494</f>
        <v>0</v>
      </c>
      <c r="C103" s="144">
        <f>'LAUS File'!N495</f>
        <v>0</v>
      </c>
      <c r="D103" s="144">
        <f>'LAUS File'!N496</f>
        <v>0</v>
      </c>
      <c r="E103" s="141">
        <f>'LAUS File'!N497</f>
        <v>0</v>
      </c>
      <c r="G103" s="142" t="s">
        <v>740</v>
      </c>
      <c r="H103" s="144">
        <f>'LAUS File'!N438</f>
        <v>0</v>
      </c>
      <c r="I103" s="144">
        <f>'LAUS File'!N439</f>
        <v>0</v>
      </c>
      <c r="J103" s="144">
        <f>'LAUS File'!N440</f>
        <v>0</v>
      </c>
      <c r="K103" s="141">
        <f>'LAUS File'!N441</f>
        <v>0</v>
      </c>
    </row>
    <row r="104" spans="1:11" ht="11.4" customHeight="1">
      <c r="A104" s="142" t="s">
        <v>758</v>
      </c>
      <c r="B104" s="144">
        <f>'LAUS File'!N522</f>
        <v>0</v>
      </c>
      <c r="C104" s="144">
        <f>'LAUS File'!N523</f>
        <v>0</v>
      </c>
      <c r="D104" s="144">
        <f>'LAUS File'!N524</f>
        <v>0</v>
      </c>
      <c r="E104" s="141">
        <f>'LAUS File'!N525</f>
        <v>0</v>
      </c>
      <c r="G104" s="142" t="s">
        <v>757</v>
      </c>
      <c r="H104" s="144">
        <f>'LAUS File'!N518</f>
        <v>0</v>
      </c>
      <c r="I104" s="144">
        <f>'LAUS File'!N519</f>
        <v>0</v>
      </c>
      <c r="J104" s="144">
        <f>'LAUS File'!N520</f>
        <v>0</v>
      </c>
      <c r="K104" s="141">
        <f>'LAUS File'!N521</f>
        <v>0</v>
      </c>
    </row>
    <row r="105" spans="1:11" ht="11.4" customHeight="1">
      <c r="A105" s="142" t="s">
        <v>770</v>
      </c>
      <c r="B105" s="144">
        <f>'LAUS File'!N570</f>
        <v>0</v>
      </c>
      <c r="C105" s="144">
        <f>'LAUS File'!N571</f>
        <v>0</v>
      </c>
      <c r="D105" s="144">
        <f>'LAUS File'!N572</f>
        <v>0</v>
      </c>
      <c r="E105" s="141">
        <f>'LAUS File'!N573</f>
        <v>0</v>
      </c>
      <c r="G105" s="142" t="s">
        <v>759</v>
      </c>
      <c r="H105" s="144">
        <f>'LAUS File'!N526</f>
        <v>0</v>
      </c>
      <c r="I105" s="144">
        <f>'LAUS File'!N527</f>
        <v>0</v>
      </c>
      <c r="J105" s="144">
        <f>'LAUS File'!N528</f>
        <v>0</v>
      </c>
      <c r="K105" s="141">
        <f>'LAUS File'!N529</f>
        <v>0</v>
      </c>
    </row>
    <row r="106" spans="1:11" ht="11.4" customHeight="1">
      <c r="A106" s="142" t="s">
        <v>773</v>
      </c>
      <c r="B106" s="144">
        <f>'LAUS File'!N586</f>
        <v>0</v>
      </c>
      <c r="C106" s="144">
        <f>'LAUS File'!N587</f>
        <v>0</v>
      </c>
      <c r="D106" s="144">
        <f>'LAUS File'!N588</f>
        <v>0</v>
      </c>
      <c r="E106" s="141">
        <f>'LAUS File'!N589</f>
        <v>0</v>
      </c>
      <c r="G106" s="142" t="s">
        <v>763</v>
      </c>
      <c r="H106" s="144">
        <f>'LAUS File'!N538</f>
        <v>0</v>
      </c>
      <c r="I106" s="144">
        <f>'LAUS File'!N539</f>
        <v>0</v>
      </c>
      <c r="J106" s="144">
        <f>'LAUS File'!N540</f>
        <v>0</v>
      </c>
      <c r="K106" s="141">
        <f>'LAUS File'!N541</f>
        <v>0</v>
      </c>
    </row>
    <row r="107" spans="1:11" ht="11.4" customHeight="1">
      <c r="A107" s="142" t="s">
        <v>784</v>
      </c>
      <c r="B107" s="144">
        <f>'LAUS File'!N646</f>
        <v>0</v>
      </c>
      <c r="C107" s="144">
        <f>'LAUS File'!N647</f>
        <v>0</v>
      </c>
      <c r="D107" s="144">
        <f>'LAUS File'!N648</f>
        <v>0</v>
      </c>
      <c r="E107" s="141">
        <f>'LAUS File'!N649</f>
        <v>0</v>
      </c>
      <c r="G107" s="142" t="s">
        <v>162</v>
      </c>
      <c r="H107" s="144">
        <f>'LAUS File'!N610</f>
        <v>0</v>
      </c>
      <c r="I107" s="144">
        <f>'LAUS File'!N611</f>
        <v>0</v>
      </c>
      <c r="J107" s="144">
        <f>'LAUS File'!N612</f>
        <v>0</v>
      </c>
      <c r="K107" s="141">
        <f>'LAUS File'!N613</f>
        <v>0</v>
      </c>
    </row>
    <row r="108" spans="1:11" ht="11.4" customHeight="1">
      <c r="A108" s="139" t="s">
        <v>792</v>
      </c>
      <c r="B108" s="144">
        <f>'LAUS File'!N690</f>
        <v>0</v>
      </c>
      <c r="C108" s="144">
        <f>'LAUS File'!N691</f>
        <v>0</v>
      </c>
      <c r="D108" s="144">
        <f>'LAUS File'!N692</f>
        <v>0</v>
      </c>
      <c r="E108" s="141">
        <f>'LAUS File'!N693</f>
        <v>0</v>
      </c>
      <c r="G108" s="142" t="s">
        <v>782</v>
      </c>
      <c r="H108" s="144">
        <f>'LAUS File'!N634</f>
        <v>0</v>
      </c>
      <c r="I108" s="144">
        <f>'LAUS File'!N635</f>
        <v>0</v>
      </c>
      <c r="J108" s="144">
        <f>'LAUS File'!N636</f>
        <v>0</v>
      </c>
      <c r="K108" s="141">
        <f>'LAUS File'!N637</f>
        <v>0</v>
      </c>
    </row>
    <row r="109" spans="1:11" ht="11.4" customHeight="1">
      <c r="A109" s="77"/>
      <c r="B109" s="98"/>
      <c r="C109" s="98"/>
      <c r="D109" s="98"/>
      <c r="E109" s="91"/>
      <c r="G109" s="142" t="s">
        <v>783</v>
      </c>
      <c r="H109" s="144">
        <f>'LAUS File'!N638</f>
        <v>0</v>
      </c>
      <c r="I109" s="144">
        <f>'LAUS File'!N639</f>
        <v>0</v>
      </c>
      <c r="J109" s="144">
        <f>'LAUS File'!N640</f>
        <v>0</v>
      </c>
      <c r="K109" s="141">
        <f>'LAUS File'!N641</f>
        <v>0</v>
      </c>
    </row>
    <row r="110" spans="1:11" ht="11.4" customHeight="1">
      <c r="G110" s="142" t="s">
        <v>791</v>
      </c>
      <c r="H110" s="144">
        <f>'LAUS File'!N686</f>
        <v>0</v>
      </c>
      <c r="I110" s="144">
        <f>'LAUS File'!N687</f>
        <v>0</v>
      </c>
      <c r="J110" s="144">
        <f>'LAUS File'!N688</f>
        <v>0</v>
      </c>
      <c r="K110" s="141">
        <f>'LAUS File'!N689</f>
        <v>0</v>
      </c>
    </row>
    <row r="111" spans="1:11" ht="11.4" customHeight="1">
      <c r="A111" s="83" t="s">
        <v>803</v>
      </c>
      <c r="B111" s="95"/>
      <c r="C111" s="95"/>
      <c r="D111" s="95"/>
      <c r="E111" s="94"/>
    </row>
    <row r="112" spans="1:11" ht="11.4" customHeight="1">
      <c r="A112" s="83"/>
      <c r="B112" s="95">
        <f>'LAUS File'!N798</f>
        <v>0</v>
      </c>
      <c r="C112" s="95">
        <f>'LAUS File'!N799</f>
        <v>0</v>
      </c>
      <c r="D112" s="95">
        <f>'LAUS File'!N800</f>
        <v>0</v>
      </c>
      <c r="E112" s="94">
        <f>'LAUS File'!N801</f>
        <v>0</v>
      </c>
    </row>
    <row r="113" spans="1:12" ht="11.4" customHeight="1">
      <c r="A113" s="142" t="s">
        <v>661</v>
      </c>
      <c r="B113" s="140">
        <f>'LAUS File'!N50</f>
        <v>0</v>
      </c>
      <c r="C113" s="140">
        <f>'LAUS File'!N51</f>
        <v>0</v>
      </c>
      <c r="D113" s="140">
        <f>'LAUS File'!N52</f>
        <v>0</v>
      </c>
      <c r="E113" s="129">
        <f>'LAUS File'!N53</f>
        <v>0</v>
      </c>
      <c r="G113" s="80" t="s">
        <v>802</v>
      </c>
      <c r="H113" s="81"/>
      <c r="I113" s="81"/>
      <c r="J113" s="81"/>
      <c r="K113" s="82"/>
    </row>
    <row r="114" spans="1:12" ht="11.4" customHeight="1">
      <c r="A114" s="142" t="s">
        <v>673</v>
      </c>
      <c r="B114" s="140">
        <f>'LAUS File'!N114</f>
        <v>0</v>
      </c>
      <c r="C114" s="140">
        <f>'LAUS File'!N115</f>
        <v>0</v>
      </c>
      <c r="D114" s="140">
        <f>'LAUS File'!N116</f>
        <v>0</v>
      </c>
      <c r="E114" s="141">
        <f>'LAUS File'!N117</f>
        <v>0</v>
      </c>
      <c r="G114" s="81"/>
      <c r="H114" s="95">
        <f>'LAUS File'!N822</f>
        <v>0</v>
      </c>
      <c r="I114" s="95">
        <f>'LAUS File'!N823</f>
        <v>0</v>
      </c>
      <c r="J114" s="95">
        <f>'LAUS File'!N824</f>
        <v>0</v>
      </c>
      <c r="K114" s="94">
        <f>'LAUS File'!N825</f>
        <v>0</v>
      </c>
    </row>
    <row r="115" spans="1:12" ht="11.4" customHeight="1">
      <c r="A115" s="142" t="s">
        <v>676</v>
      </c>
      <c r="B115" s="140">
        <f>'LAUS File'!N126</f>
        <v>0</v>
      </c>
      <c r="C115" s="140">
        <f>'LAUS File'!N127</f>
        <v>0</v>
      </c>
      <c r="D115" s="140">
        <f>'LAUS File'!N128</f>
        <v>0</v>
      </c>
      <c r="E115" s="141">
        <f>'LAUS File'!N129</f>
        <v>0</v>
      </c>
      <c r="G115" s="139" t="s">
        <v>660</v>
      </c>
      <c r="H115" s="144">
        <f>'LAUS File'!N46</f>
        <v>0</v>
      </c>
      <c r="I115" s="144">
        <f>'LAUS File'!N47</f>
        <v>0</v>
      </c>
      <c r="J115" s="144">
        <f>'LAUS File'!N48</f>
        <v>0</v>
      </c>
      <c r="K115" s="141">
        <f>'LAUS File'!N49</f>
        <v>0</v>
      </c>
    </row>
    <row r="116" spans="1:12" ht="11.4" customHeight="1">
      <c r="A116" s="142" t="s">
        <v>678</v>
      </c>
      <c r="B116" s="140">
        <f>'LAUS File'!N134</f>
        <v>0</v>
      </c>
      <c r="C116" s="140">
        <f>'LAUS File'!N135</f>
        <v>0</v>
      </c>
      <c r="D116" s="140">
        <f>'LAUS File'!N136</f>
        <v>0</v>
      </c>
      <c r="E116" s="141">
        <f>'LAUS File'!N137</f>
        <v>0</v>
      </c>
      <c r="G116" s="139" t="s">
        <v>664</v>
      </c>
      <c r="H116" s="144">
        <f>'LAUS File'!N62</f>
        <v>0</v>
      </c>
      <c r="I116" s="144">
        <f>'LAUS File'!N63</f>
        <v>0</v>
      </c>
      <c r="J116" s="144">
        <f>'LAUS File'!N64</f>
        <v>0</v>
      </c>
      <c r="K116" s="141">
        <f>'LAUS File'!N65</f>
        <v>0</v>
      </c>
    </row>
    <row r="117" spans="1:12" ht="11.4" customHeight="1">
      <c r="A117" s="142" t="s">
        <v>690</v>
      </c>
      <c r="B117" s="140">
        <f>'LAUS File'!N194</f>
        <v>0</v>
      </c>
      <c r="C117" s="140">
        <f>'LAUS File'!N195</f>
        <v>0</v>
      </c>
      <c r="D117" s="140">
        <f>'LAUS File'!N196</f>
        <v>0</v>
      </c>
      <c r="E117" s="141">
        <f>'LAUS File'!N197</f>
        <v>0</v>
      </c>
      <c r="G117" s="139" t="s">
        <v>667</v>
      </c>
      <c r="H117" s="144">
        <f>'LAUS File'!N78</f>
        <v>0</v>
      </c>
      <c r="I117" s="144">
        <f>'LAUS File'!N79</f>
        <v>0</v>
      </c>
      <c r="J117" s="144">
        <f>'LAUS File'!N80</f>
        <v>0</v>
      </c>
      <c r="K117" s="141">
        <f>'LAUS File'!N81</f>
        <v>0</v>
      </c>
    </row>
    <row r="118" spans="1:12" ht="11.4" customHeight="1">
      <c r="A118" s="142" t="s">
        <v>710</v>
      </c>
      <c r="B118" s="140">
        <f>'LAUS File'!N290</f>
        <v>0</v>
      </c>
      <c r="C118" s="140">
        <f>'LAUS File'!N291</f>
        <v>0</v>
      </c>
      <c r="D118" s="140">
        <f>'LAUS File'!N292</f>
        <v>0</v>
      </c>
      <c r="E118" s="141">
        <f>'LAUS File'!N293</f>
        <v>0</v>
      </c>
      <c r="G118" s="139" t="s">
        <v>672</v>
      </c>
      <c r="H118" s="144">
        <f>'LAUS File'!N106</f>
        <v>0</v>
      </c>
      <c r="I118" s="144">
        <f>'LAUS File'!N107</f>
        <v>0</v>
      </c>
      <c r="J118" s="144">
        <f>'LAUS File'!N108</f>
        <v>0</v>
      </c>
      <c r="K118" s="141">
        <f>'LAUS File'!N109</f>
        <v>0</v>
      </c>
    </row>
    <row r="119" spans="1:12" ht="11.4" customHeight="1">
      <c r="A119" s="142" t="s">
        <v>715</v>
      </c>
      <c r="B119" s="140">
        <f>'LAUS File'!N314</f>
        <v>0</v>
      </c>
      <c r="C119" s="140">
        <f>'LAUS File'!N315</f>
        <v>0</v>
      </c>
      <c r="D119" s="140">
        <f>'LAUS File'!N316</f>
        <v>0</v>
      </c>
      <c r="E119" s="141">
        <f>'LAUS File'!N317</f>
        <v>0</v>
      </c>
      <c r="G119" s="142" t="s">
        <v>679</v>
      </c>
      <c r="H119" s="144">
        <f>'LAUS File'!N138</f>
        <v>0</v>
      </c>
      <c r="I119" s="144">
        <f>'LAUS File'!N139</f>
        <v>0</v>
      </c>
      <c r="J119" s="144">
        <f>'LAUS File'!N140</f>
        <v>0</v>
      </c>
      <c r="K119" s="141">
        <f>'LAUS File'!N141</f>
        <v>0</v>
      </c>
    </row>
    <row r="120" spans="1:12" ht="11.4" customHeight="1">
      <c r="A120" s="142" t="s">
        <v>748</v>
      </c>
      <c r="B120" s="140">
        <f>'LAUS File'!N474</f>
        <v>0</v>
      </c>
      <c r="C120" s="140">
        <f>'LAUS File'!N475</f>
        <v>0</v>
      </c>
      <c r="D120" s="140">
        <f>'LAUS File'!N476</f>
        <v>0</v>
      </c>
      <c r="E120" s="141">
        <f>'LAUS File'!N477</f>
        <v>0</v>
      </c>
      <c r="G120" s="139" t="s">
        <v>688</v>
      </c>
      <c r="H120" s="144">
        <f>'LAUS File'!N186</f>
        <v>0</v>
      </c>
      <c r="I120" s="144">
        <f>'LAUS File'!N187</f>
        <v>0</v>
      </c>
      <c r="J120" s="144">
        <f>'LAUS File'!N188</f>
        <v>0</v>
      </c>
      <c r="K120" s="141">
        <f>'LAUS File'!N189</f>
        <v>0</v>
      </c>
    </row>
    <row r="121" spans="1:12" ht="11.4" customHeight="1">
      <c r="A121" s="142" t="s">
        <v>751</v>
      </c>
      <c r="B121" s="140">
        <f>'LAUS File'!N486</f>
        <v>0</v>
      </c>
      <c r="C121" s="140">
        <f>'LAUS File'!N487</f>
        <v>0</v>
      </c>
      <c r="D121" s="140">
        <f>'LAUS File'!N488</f>
        <v>0</v>
      </c>
      <c r="E121" s="141">
        <f>'LAUS File'!N489</f>
        <v>0</v>
      </c>
      <c r="G121" s="139" t="s">
        <v>727</v>
      </c>
      <c r="H121" s="144">
        <f>'LAUS File'!N362</f>
        <v>0</v>
      </c>
      <c r="I121" s="144">
        <f>'LAUS File'!N363</f>
        <v>0</v>
      </c>
      <c r="J121" s="144">
        <f>'LAUS File'!N364</f>
        <v>0</v>
      </c>
      <c r="K121" s="141">
        <f>'LAUS File'!N365</f>
        <v>0</v>
      </c>
    </row>
    <row r="122" spans="1:12" ht="11.4" customHeight="1">
      <c r="A122" s="142" t="s">
        <v>755</v>
      </c>
      <c r="B122" s="140">
        <f>'LAUS File'!N502</f>
        <v>0</v>
      </c>
      <c r="C122" s="140">
        <f>'LAUS File'!N503</f>
        <v>0</v>
      </c>
      <c r="D122" s="140">
        <f>'LAUS File'!N504</f>
        <v>0</v>
      </c>
      <c r="E122" s="141">
        <f>'LAUS File'!N505</f>
        <v>0</v>
      </c>
      <c r="G122" s="139" t="s">
        <v>733</v>
      </c>
      <c r="H122" s="144">
        <f>'LAUS File'!N390</f>
        <v>0</v>
      </c>
      <c r="I122" s="144">
        <f>'LAUS File'!N391</f>
        <v>0</v>
      </c>
      <c r="J122" s="144">
        <f>'LAUS File'!N392</f>
        <v>0</v>
      </c>
      <c r="K122" s="141">
        <f>'LAUS File'!N393</f>
        <v>0</v>
      </c>
      <c r="L122" s="92"/>
    </row>
    <row r="123" spans="1:12" ht="11.4" customHeight="1">
      <c r="A123" s="139" t="s">
        <v>761</v>
      </c>
      <c r="B123" s="140">
        <f>'LAUS File'!N530</f>
        <v>0</v>
      </c>
      <c r="C123" s="140">
        <f>'LAUS File'!N531</f>
        <v>0</v>
      </c>
      <c r="D123" s="140">
        <f>'LAUS File'!N532</f>
        <v>0</v>
      </c>
      <c r="E123" s="141">
        <f>'LAUS File'!N533</f>
        <v>0</v>
      </c>
      <c r="G123" s="139" t="s">
        <v>747</v>
      </c>
      <c r="H123" s="144">
        <f>'LAUS File'!N470</f>
        <v>0</v>
      </c>
      <c r="I123" s="144">
        <f>'LAUS File'!N471</f>
        <v>0</v>
      </c>
      <c r="J123" s="144">
        <f>'LAUS File'!N472</f>
        <v>0</v>
      </c>
      <c r="K123" s="141">
        <f>'LAUS File'!N473</f>
        <v>0</v>
      </c>
      <c r="L123" s="92"/>
    </row>
    <row r="124" spans="1:12" ht="11.4" customHeight="1">
      <c r="A124" s="142" t="s">
        <v>772</v>
      </c>
      <c r="B124" s="140">
        <f>'LAUS File'!N582</f>
        <v>0</v>
      </c>
      <c r="C124" s="140">
        <f>'LAUS File'!N583</f>
        <v>0</v>
      </c>
      <c r="D124" s="140">
        <f>'LAUS File'!N584</f>
        <v>0</v>
      </c>
      <c r="E124" s="141">
        <f>'LAUS File'!N585</f>
        <v>0</v>
      </c>
      <c r="G124" s="139" t="s">
        <v>750</v>
      </c>
      <c r="H124" s="144">
        <f>'LAUS File'!N482</f>
        <v>0</v>
      </c>
      <c r="I124" s="144">
        <f>'LAUS File'!N483</f>
        <v>0</v>
      </c>
      <c r="J124" s="144">
        <f>'LAUS File'!N484</f>
        <v>0</v>
      </c>
      <c r="K124" s="141">
        <f>'LAUS File'!N485</f>
        <v>0</v>
      </c>
      <c r="L124" s="92"/>
    </row>
    <row r="125" spans="1:12" ht="11.4" customHeight="1">
      <c r="A125" s="142" t="s">
        <v>776</v>
      </c>
      <c r="B125" s="140">
        <f>'LAUS File'!N602</f>
        <v>0</v>
      </c>
      <c r="C125" s="140">
        <f>'LAUS File'!N603</f>
        <v>0</v>
      </c>
      <c r="D125" s="140">
        <f>'LAUS File'!N604</f>
        <v>0</v>
      </c>
      <c r="E125" s="141">
        <f>'LAUS File'!N605</f>
        <v>0</v>
      </c>
      <c r="G125" s="139" t="s">
        <v>754</v>
      </c>
      <c r="H125" s="144">
        <f>'LAUS File'!N498</f>
        <v>0</v>
      </c>
      <c r="I125" s="144">
        <f>'LAUS File'!N499</f>
        <v>0</v>
      </c>
      <c r="J125" s="144">
        <f>'LAUS File'!N500</f>
        <v>0</v>
      </c>
      <c r="K125" s="141">
        <f>'LAUS File'!N501</f>
        <v>0</v>
      </c>
      <c r="L125" s="92"/>
    </row>
    <row r="126" spans="1:12" ht="11.4" customHeight="1">
      <c r="A126" s="142" t="s">
        <v>778</v>
      </c>
      <c r="B126" s="140">
        <f>'LAUS File'!N618</f>
        <v>0</v>
      </c>
      <c r="C126" s="140">
        <f>'LAUS File'!N619</f>
        <v>0</v>
      </c>
      <c r="D126" s="140">
        <f>'LAUS File'!N620</f>
        <v>0</v>
      </c>
      <c r="E126" s="141">
        <f>'LAUS File'!N621</f>
        <v>0</v>
      </c>
      <c r="G126" s="139" t="s">
        <v>762</v>
      </c>
      <c r="H126" s="144">
        <f>'LAUS File'!N534</f>
        <v>0</v>
      </c>
      <c r="I126" s="144">
        <f>'LAUS File'!N535</f>
        <v>0</v>
      </c>
      <c r="J126" s="144">
        <f>'LAUS File'!N536</f>
        <v>0</v>
      </c>
      <c r="K126" s="141">
        <f>'LAUS File'!N537</f>
        <v>0</v>
      </c>
      <c r="L126" s="92"/>
    </row>
    <row r="127" spans="1:12" ht="11.4" customHeight="1">
      <c r="A127" s="142" t="s">
        <v>780</v>
      </c>
      <c r="B127" s="140">
        <f>'LAUS File'!N626</f>
        <v>0</v>
      </c>
      <c r="C127" s="140">
        <f>'LAUS File'!N627</f>
        <v>0</v>
      </c>
      <c r="D127" s="140">
        <f>'LAUS File'!N628</f>
        <v>0</v>
      </c>
      <c r="E127" s="141">
        <f>'LAUS File'!N629</f>
        <v>0</v>
      </c>
      <c r="G127" s="139" t="s">
        <v>764</v>
      </c>
      <c r="H127" s="144">
        <f>'LAUS File'!N542</f>
        <v>0</v>
      </c>
      <c r="I127" s="144">
        <f>'LAUS File'!N543</f>
        <v>0</v>
      </c>
      <c r="J127" s="144">
        <f>'LAUS File'!N544</f>
        <v>0</v>
      </c>
      <c r="K127" s="141">
        <f>'LAUS File'!N545</f>
        <v>0</v>
      </c>
      <c r="L127" s="92"/>
    </row>
    <row r="128" spans="1:12" ht="11.4" customHeight="1">
      <c r="A128" s="139" t="s">
        <v>798</v>
      </c>
      <c r="B128" s="140">
        <f>'LAUS File'!N714</f>
        <v>0</v>
      </c>
      <c r="C128" s="140">
        <f>'LAUS File'!N715</f>
        <v>0</v>
      </c>
      <c r="D128" s="140">
        <f>'LAUS File'!N716</f>
        <v>0</v>
      </c>
      <c r="E128" s="141">
        <f>'LAUS File'!N717</f>
        <v>0</v>
      </c>
      <c r="G128" s="139" t="s">
        <v>767</v>
      </c>
      <c r="H128" s="144">
        <f>'LAUS File'!N558</f>
        <v>0</v>
      </c>
      <c r="I128" s="144">
        <f>'LAUS File'!N559</f>
        <v>0</v>
      </c>
      <c r="J128" s="144">
        <f>'LAUS File'!N560</f>
        <v>0</v>
      </c>
      <c r="K128" s="141">
        <f>'LAUS File'!N561</f>
        <v>0</v>
      </c>
      <c r="L128" s="92"/>
    </row>
    <row r="129" spans="1:12" ht="11.4" customHeight="1">
      <c r="G129" s="139" t="s">
        <v>775</v>
      </c>
      <c r="H129" s="144">
        <f>'LAUS File'!N598</f>
        <v>0</v>
      </c>
      <c r="I129" s="144">
        <f>'LAUS File'!N599</f>
        <v>0</v>
      </c>
      <c r="J129" s="144">
        <f>'LAUS File'!N600</f>
        <v>0</v>
      </c>
      <c r="K129" s="141">
        <f>'LAUS File'!N601</f>
        <v>0</v>
      </c>
      <c r="L129" s="92"/>
    </row>
    <row r="130" spans="1:12" ht="11.4" customHeight="1">
      <c r="G130" s="139" t="s">
        <v>160</v>
      </c>
      <c r="H130" s="144">
        <f>'LAUS File'!N642</f>
        <v>0</v>
      </c>
      <c r="I130" s="144">
        <f>'LAUS File'!N643</f>
        <v>0</v>
      </c>
      <c r="J130" s="144">
        <f>'LAUS File'!N644</f>
        <v>0</v>
      </c>
      <c r="K130" s="141">
        <f>'LAUS File'!N645</f>
        <v>0</v>
      </c>
      <c r="L130" s="92"/>
    </row>
    <row r="131" spans="1:12" ht="11.4" customHeight="1">
      <c r="G131" s="139" t="s">
        <v>785</v>
      </c>
      <c r="H131" s="144">
        <f>'LAUS File'!N650</f>
        <v>0</v>
      </c>
      <c r="I131" s="144">
        <f>'LAUS File'!N651</f>
        <v>0</v>
      </c>
      <c r="J131" s="144">
        <f>'LAUS File'!N652</f>
        <v>0</v>
      </c>
      <c r="K131" s="141">
        <f>'LAUS File'!N653</f>
        <v>0</v>
      </c>
      <c r="L131" s="92"/>
    </row>
    <row r="132" spans="1:12" ht="11.4" customHeight="1">
      <c r="A132" s="103" t="s">
        <v>581</v>
      </c>
      <c r="B132" s="104"/>
      <c r="C132" s="104"/>
      <c r="D132" s="104"/>
      <c r="E132" s="105"/>
      <c r="G132" s="139" t="s">
        <v>795</v>
      </c>
      <c r="H132" s="144">
        <f>'LAUS File'!N702</f>
        <v>0</v>
      </c>
      <c r="I132" s="144">
        <f>'LAUS File'!N703</f>
        <v>0</v>
      </c>
      <c r="J132" s="144">
        <f>'LAUS File'!N704</f>
        <v>0</v>
      </c>
      <c r="K132" s="141">
        <f>'LAUS File'!N705</f>
        <v>0</v>
      </c>
      <c r="L132" s="92"/>
    </row>
    <row r="133" spans="1:12" ht="11.4" customHeight="1">
      <c r="A133" s="106" t="s">
        <v>214</v>
      </c>
      <c r="B133" s="107">
        <f>'LAUS File'!N911</f>
        <v>0</v>
      </c>
      <c r="C133" s="107">
        <f>'LAUS File'!N912</f>
        <v>0</v>
      </c>
      <c r="D133" s="107">
        <f>'LAUS File'!N913</f>
        <v>0</v>
      </c>
      <c r="E133" s="108">
        <f>'LAUS File'!N914</f>
        <v>0</v>
      </c>
      <c r="G133" s="139" t="s">
        <v>797</v>
      </c>
      <c r="H133" s="144">
        <f>'LAUS File'!N710</f>
        <v>0</v>
      </c>
      <c r="I133" s="144">
        <f>'LAUS File'!N711</f>
        <v>0</v>
      </c>
      <c r="J133" s="144">
        <f>'LAUS File'!N712</f>
        <v>0</v>
      </c>
      <c r="K133" s="141">
        <f>'LAUS File'!N713</f>
        <v>0</v>
      </c>
      <c r="L133" s="92"/>
    </row>
    <row r="134" spans="1:12" ht="11.4" customHeight="1">
      <c r="A134" s="106" t="s">
        <v>166</v>
      </c>
      <c r="B134" s="107">
        <f>'LAUS File'!N874</f>
        <v>0</v>
      </c>
      <c r="C134" s="107">
        <f>'LAUS File'!N875</f>
        <v>0</v>
      </c>
      <c r="D134" s="107">
        <f>'LAUS File'!N876</f>
        <v>0</v>
      </c>
      <c r="E134" s="109">
        <f>'LAUS File'!N877</f>
        <v>0</v>
      </c>
    </row>
    <row r="135" spans="1:12" ht="11.25" customHeight="1">
      <c r="A135" s="106"/>
      <c r="B135" s="58"/>
      <c r="C135" s="58"/>
      <c r="D135" s="58"/>
      <c r="E135" s="110"/>
    </row>
    <row r="136" spans="1:12" ht="11.25" customHeight="1">
      <c r="A136" s="111" t="s">
        <v>582</v>
      </c>
      <c r="B136" s="112"/>
      <c r="C136" s="112"/>
      <c r="D136" s="112"/>
      <c r="E136" s="113"/>
    </row>
    <row r="137" spans="1:12" ht="11.25" customHeight="1">
      <c r="A137" s="106" t="s">
        <v>214</v>
      </c>
      <c r="B137" s="107">
        <f>'LAUS File'!N906</f>
        <v>0</v>
      </c>
      <c r="C137" s="107">
        <f>'LAUS File'!N907</f>
        <v>0</v>
      </c>
      <c r="D137" s="107">
        <f>'LAUS File'!N908</f>
        <v>0</v>
      </c>
      <c r="E137" s="109">
        <f>'LAUS File'!N909</f>
        <v>0</v>
      </c>
    </row>
    <row r="138" spans="1:12" ht="11.25" customHeight="1">
      <c r="A138" s="114" t="s">
        <v>166</v>
      </c>
      <c r="B138" s="115">
        <f>'LAUS File'!N879</f>
        <v>0</v>
      </c>
      <c r="C138" s="115">
        <f>'LAUS File'!N880</f>
        <v>0</v>
      </c>
      <c r="D138" s="115">
        <f>'LAUS File'!N881</f>
        <v>0</v>
      </c>
      <c r="E138" s="116">
        <f>'LAUS File'!N882</f>
        <v>0</v>
      </c>
    </row>
    <row r="139" spans="1:12" ht="11.25" customHeight="1">
      <c r="A139" s="90"/>
      <c r="B139" s="98"/>
      <c r="C139" s="98"/>
      <c r="D139" s="98"/>
      <c r="E139" s="91"/>
    </row>
    <row r="140" spans="1:12" ht="11.25" customHeight="1">
      <c r="A140" s="90"/>
      <c r="B140" s="98"/>
      <c r="C140" s="98"/>
      <c r="D140" s="98"/>
      <c r="E140" s="91"/>
    </row>
    <row r="141" spans="1:12" ht="11.25" customHeight="1">
      <c r="A141" s="62" t="s">
        <v>804</v>
      </c>
      <c r="C141" s="98"/>
      <c r="D141" s="98"/>
      <c r="E141" s="91"/>
    </row>
    <row r="142" spans="1:12" ht="11.25" customHeight="1">
      <c r="A142" s="62" t="s">
        <v>805</v>
      </c>
      <c r="C142" s="98"/>
      <c r="D142" s="98"/>
      <c r="E142" s="91"/>
    </row>
    <row r="143" spans="1:12" ht="11.25" customHeight="1">
      <c r="A143" s="62" t="s">
        <v>806</v>
      </c>
      <c r="C143" s="98"/>
      <c r="D143" s="98"/>
      <c r="E143" s="91"/>
    </row>
    <row r="144" spans="1:12" ht="11.25" customHeight="1">
      <c r="A144" s="90"/>
      <c r="B144" s="98"/>
      <c r="C144" s="98"/>
      <c r="D144" s="98"/>
      <c r="E144" s="91"/>
    </row>
  </sheetData>
  <mergeCells count="10">
    <mergeCell ref="A80:K80"/>
    <mergeCell ref="A81:K81"/>
    <mergeCell ref="A82:K82"/>
    <mergeCell ref="A84:K84"/>
    <mergeCell ref="A4:K4"/>
    <mergeCell ref="A5:K5"/>
    <mergeCell ref="A6:K6"/>
    <mergeCell ref="A7:K7"/>
    <mergeCell ref="A9:K9"/>
    <mergeCell ref="A79:K7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F9C2A-6573-45CE-8651-4645CF5219C4}">
  <dimension ref="A1:N144"/>
  <sheetViews>
    <sheetView showGridLines="0" workbookViewId="0">
      <selection activeCell="A8" sqref="A8"/>
    </sheetView>
  </sheetViews>
  <sheetFormatPr defaultColWidth="9.08984375" defaultRowHeight="12.5"/>
  <cols>
    <col min="1" max="1" width="14.6328125" style="62" customWidth="1"/>
    <col min="2" max="2" width="11.36328125" style="62" customWidth="1"/>
    <col min="3" max="3" width="10.6328125" style="62" customWidth="1"/>
    <col min="4" max="4" width="10.453125" style="62" customWidth="1"/>
    <col min="5" max="5" width="6.36328125" style="72" customWidth="1"/>
    <col min="6" max="6" width="5.36328125" style="62" customWidth="1"/>
    <col min="7" max="7" width="13.453125" style="62" customWidth="1"/>
    <col min="8" max="8" width="11.08984375" style="62" customWidth="1"/>
    <col min="9" max="9" width="10.6328125" style="62" customWidth="1"/>
    <col min="10" max="10" width="10.08984375" style="62" customWidth="1"/>
    <col min="11" max="11" width="6.90625" style="62" customWidth="1"/>
    <col min="12" max="16384" width="9.08984375" style="62"/>
  </cols>
  <sheetData>
    <row r="1" spans="1:12" ht="11.15" customHeight="1">
      <c r="A1" s="58" t="s">
        <v>568</v>
      </c>
      <c r="B1" s="58"/>
      <c r="C1" s="58"/>
      <c r="D1" s="58"/>
      <c r="E1" s="59"/>
      <c r="F1" s="60" t="s">
        <v>569</v>
      </c>
      <c r="G1" s="58"/>
      <c r="H1" s="58"/>
      <c r="I1" s="58"/>
      <c r="J1" s="58"/>
      <c r="K1" s="61" t="s">
        <v>570</v>
      </c>
      <c r="L1" s="61"/>
    </row>
    <row r="2" spans="1:12" ht="11.15" customHeight="1">
      <c r="A2" s="58" t="s">
        <v>5</v>
      </c>
      <c r="B2" s="58"/>
      <c r="C2" s="58"/>
      <c r="D2" s="58"/>
      <c r="E2" s="59"/>
      <c r="F2" s="58"/>
      <c r="G2" s="58"/>
      <c r="H2" s="58" t="s">
        <v>148</v>
      </c>
      <c r="I2" s="60"/>
      <c r="J2" s="61" t="s">
        <v>571</v>
      </c>
      <c r="K2" s="58"/>
      <c r="L2" s="58"/>
    </row>
    <row r="3" spans="1:12" ht="11.15" customHeight="1">
      <c r="A3" s="63" t="s">
        <v>572</v>
      </c>
      <c r="B3" s="58"/>
      <c r="C3" s="58"/>
      <c r="D3" s="58"/>
      <c r="E3" s="59"/>
      <c r="F3" s="58"/>
      <c r="G3" s="58"/>
      <c r="H3" s="58"/>
      <c r="I3" s="58"/>
      <c r="J3" s="58"/>
      <c r="K3" s="64" t="s">
        <v>573</v>
      </c>
      <c r="L3" s="64"/>
    </row>
    <row r="4" spans="1:12" ht="28.5" customHeight="1">
      <c r="A4" s="158" t="s">
        <v>214</v>
      </c>
      <c r="B4" s="158"/>
      <c r="C4" s="158"/>
      <c r="D4" s="158"/>
      <c r="E4" s="158"/>
      <c r="F4" s="158"/>
      <c r="G4" s="158"/>
      <c r="H4" s="158"/>
      <c r="I4" s="158"/>
      <c r="J4" s="158"/>
      <c r="K4" s="158"/>
      <c r="L4" s="65"/>
    </row>
    <row r="5" spans="1:12" s="67" customFormat="1" ht="12.9" customHeight="1">
      <c r="A5" s="159" t="s">
        <v>574</v>
      </c>
      <c r="B5" s="159"/>
      <c r="C5" s="159"/>
      <c r="D5" s="159"/>
      <c r="E5" s="159"/>
      <c r="F5" s="159"/>
      <c r="G5" s="159"/>
      <c r="H5" s="159"/>
      <c r="I5" s="159"/>
      <c r="J5" s="159"/>
      <c r="K5" s="159"/>
      <c r="L5" s="66"/>
    </row>
    <row r="6" spans="1:12" ht="12.9" customHeight="1">
      <c r="A6" s="160" t="s">
        <v>575</v>
      </c>
      <c r="B6" s="160"/>
      <c r="C6" s="160"/>
      <c r="D6" s="160"/>
      <c r="E6" s="160"/>
      <c r="F6" s="160"/>
      <c r="G6" s="160"/>
      <c r="H6" s="160"/>
      <c r="I6" s="160"/>
      <c r="J6" s="160"/>
      <c r="K6" s="160"/>
      <c r="L6" s="68"/>
    </row>
    <row r="7" spans="1:12" ht="12" customHeight="1">
      <c r="A7" s="161" t="s">
        <v>853</v>
      </c>
      <c r="B7" s="161"/>
      <c r="C7" s="161"/>
      <c r="D7" s="161"/>
      <c r="E7" s="161"/>
      <c r="F7" s="161"/>
      <c r="G7" s="161"/>
      <c r="H7" s="161"/>
      <c r="I7" s="161"/>
      <c r="J7" s="161"/>
      <c r="K7" s="161"/>
      <c r="L7" s="69"/>
    </row>
    <row r="8" spans="1:12" ht="5.15" customHeight="1">
      <c r="A8" s="70"/>
      <c r="B8" s="71"/>
      <c r="C8" s="71"/>
      <c r="D8" s="71"/>
      <c r="F8" s="71"/>
      <c r="G8" s="71"/>
      <c r="H8" s="71"/>
      <c r="I8" s="71"/>
      <c r="J8" s="71"/>
      <c r="K8" s="71"/>
      <c r="L8" s="71"/>
    </row>
    <row r="9" spans="1:12" ht="11.4" customHeight="1">
      <c r="A9" s="164" t="s">
        <v>576</v>
      </c>
      <c r="B9" s="164"/>
      <c r="C9" s="164"/>
      <c r="D9" s="164"/>
      <c r="E9" s="164"/>
      <c r="F9" s="164"/>
      <c r="G9" s="164"/>
      <c r="H9" s="164"/>
      <c r="I9" s="164"/>
      <c r="J9" s="164"/>
      <c r="K9" s="164"/>
      <c r="L9" s="73"/>
    </row>
    <row r="10" spans="1:12" ht="5.15" customHeight="1">
      <c r="A10" s="70" t="s">
        <v>148</v>
      </c>
      <c r="B10" s="71"/>
      <c r="C10" s="71"/>
      <c r="D10" s="71"/>
      <c r="F10" s="71"/>
      <c r="G10" s="71"/>
      <c r="H10" s="71"/>
      <c r="I10" s="71"/>
      <c r="J10" s="71"/>
      <c r="K10" s="71"/>
      <c r="L10" s="71"/>
    </row>
    <row r="11" spans="1:12" s="79" customFormat="1" ht="11.4" customHeight="1">
      <c r="A11" s="74" t="s">
        <v>577</v>
      </c>
      <c r="B11" s="75" t="s">
        <v>169</v>
      </c>
      <c r="C11" s="75" t="s">
        <v>578</v>
      </c>
      <c r="D11" s="75" t="s">
        <v>168</v>
      </c>
      <c r="E11" s="76" t="s">
        <v>154</v>
      </c>
      <c r="F11" s="77"/>
      <c r="G11" s="78" t="s">
        <v>577</v>
      </c>
      <c r="H11" s="75" t="s">
        <v>169</v>
      </c>
      <c r="I11" s="75" t="s">
        <v>578</v>
      </c>
      <c r="J11" s="75" t="s">
        <v>168</v>
      </c>
      <c r="K11" s="76" t="s">
        <v>154</v>
      </c>
      <c r="L11" s="75"/>
    </row>
    <row r="12" spans="1:12" s="79" customFormat="1" ht="5.15" customHeight="1">
      <c r="A12" s="74"/>
      <c r="B12" s="75"/>
      <c r="C12" s="75"/>
      <c r="D12" s="75"/>
      <c r="E12" s="76"/>
      <c r="F12" s="77"/>
      <c r="G12" s="78"/>
      <c r="H12" s="75"/>
      <c r="I12" s="75"/>
      <c r="J12" s="75"/>
      <c r="K12" s="76"/>
      <c r="L12" s="75"/>
    </row>
    <row r="13" spans="1:12" ht="11.4" customHeight="1">
      <c r="A13" s="80" t="s">
        <v>635</v>
      </c>
      <c r="B13" s="81"/>
      <c r="C13" s="81"/>
      <c r="D13" s="81"/>
      <c r="E13" s="82"/>
      <c r="G13" s="83" t="s">
        <v>800</v>
      </c>
      <c r="H13" s="81"/>
      <c r="I13" s="146"/>
      <c r="J13" s="147"/>
      <c r="K13" s="147"/>
      <c r="L13" s="84"/>
    </row>
    <row r="14" spans="1:12" ht="11.4" customHeight="1">
      <c r="A14" s="81"/>
      <c r="B14" s="85">
        <f>'LAUS File'!O806</f>
        <v>0</v>
      </c>
      <c r="C14" s="85">
        <f>'LAUS File'!O807</f>
        <v>0</v>
      </c>
      <c r="D14" s="85">
        <f>'LAUS File'!O808</f>
        <v>0</v>
      </c>
      <c r="E14" s="86">
        <f>'LAUS File'!O809</f>
        <v>0</v>
      </c>
      <c r="L14" s="89"/>
    </row>
    <row r="15" spans="1:12" ht="11.4" customHeight="1">
      <c r="A15" s="139" t="s">
        <v>636</v>
      </c>
      <c r="B15" s="140">
        <f>'LAUS File'!O74</f>
        <v>0</v>
      </c>
      <c r="C15" s="140">
        <f>'LAUS File'!O75</f>
        <v>0</v>
      </c>
      <c r="D15" s="140">
        <f>'LAUS File'!O76</f>
        <v>0</v>
      </c>
      <c r="E15" s="141">
        <f>'LAUS File'!O77</f>
        <v>0</v>
      </c>
      <c r="G15" s="142" t="s">
        <v>713</v>
      </c>
      <c r="H15" s="140">
        <f>'LAUS File'!O306</f>
        <v>0</v>
      </c>
      <c r="I15" s="140">
        <f>'LAUS File'!O307</f>
        <v>0</v>
      </c>
      <c r="J15" s="140">
        <f>'LAUS File'!O308</f>
        <v>0</v>
      </c>
      <c r="K15" s="143">
        <f>'LAUS File'!O309</f>
        <v>0</v>
      </c>
      <c r="L15" s="92"/>
    </row>
    <row r="16" spans="1:12" ht="11.4" customHeight="1">
      <c r="A16" s="139" t="s">
        <v>637</v>
      </c>
      <c r="B16" s="140">
        <f>'LAUS File'!O98</f>
        <v>0</v>
      </c>
      <c r="C16" s="140">
        <f>'LAUS File'!O99</f>
        <v>0</v>
      </c>
      <c r="D16" s="140">
        <f>'LAUS File'!O100</f>
        <v>0</v>
      </c>
      <c r="E16" s="141">
        <f>'LAUS File'!O101</f>
        <v>0</v>
      </c>
      <c r="G16" s="142" t="s">
        <v>716</v>
      </c>
      <c r="H16" s="140">
        <f>'LAUS File'!O318</f>
        <v>0</v>
      </c>
      <c r="I16" s="140">
        <f>'LAUS File'!O319</f>
        <v>0</v>
      </c>
      <c r="J16" s="140">
        <f>'LAUS File'!O320</f>
        <v>0</v>
      </c>
      <c r="K16" s="141">
        <f>'LAUS File'!O321</f>
        <v>0</v>
      </c>
      <c r="L16" s="92"/>
    </row>
    <row r="17" spans="1:12" ht="11.4" customHeight="1">
      <c r="A17" s="142" t="s">
        <v>638</v>
      </c>
      <c r="B17" s="140">
        <f>'LAUS File'!O102</f>
        <v>0</v>
      </c>
      <c r="C17" s="140">
        <f>'LAUS File'!O103</f>
        <v>0</v>
      </c>
      <c r="D17" s="140">
        <f>'LAUS File'!O104</f>
        <v>0</v>
      </c>
      <c r="E17" s="141">
        <f>'LAUS File'!O105</f>
        <v>0</v>
      </c>
      <c r="G17" s="142" t="s">
        <v>721</v>
      </c>
      <c r="H17" s="140">
        <f>'LAUS File'!O338</f>
        <v>0</v>
      </c>
      <c r="I17" s="140">
        <f>'LAUS File'!O339</f>
        <v>0</v>
      </c>
      <c r="J17" s="140">
        <f>'LAUS File'!O340</f>
        <v>0</v>
      </c>
      <c r="K17" s="141">
        <f>'LAUS File'!O341</f>
        <v>0</v>
      </c>
      <c r="L17" s="92"/>
    </row>
    <row r="18" spans="1:12" ht="11.4" customHeight="1">
      <c r="A18" s="139" t="s">
        <v>639</v>
      </c>
      <c r="B18" s="140">
        <f>'LAUS File'!O110</f>
        <v>0</v>
      </c>
      <c r="C18" s="140">
        <f>'LAUS File'!O111</f>
        <v>0</v>
      </c>
      <c r="D18" s="140">
        <f>'LAUS File'!O112</f>
        <v>0</v>
      </c>
      <c r="E18" s="141">
        <f>'LAUS File'!O113</f>
        <v>0</v>
      </c>
      <c r="G18" s="142" t="s">
        <v>723</v>
      </c>
      <c r="H18" s="140">
        <f>'LAUS File'!O346</f>
        <v>0</v>
      </c>
      <c r="I18" s="140">
        <f>'LAUS File'!O347</f>
        <v>0</v>
      </c>
      <c r="J18" s="140">
        <f>'LAUS File'!O348</f>
        <v>0</v>
      </c>
      <c r="K18" s="141">
        <f>'LAUS File'!O349</f>
        <v>0</v>
      </c>
      <c r="L18" s="92"/>
    </row>
    <row r="19" spans="1:12" ht="11.4" customHeight="1">
      <c r="A19" s="139" t="s">
        <v>157</v>
      </c>
      <c r="B19" s="140">
        <f>'LAUS File'!O174</f>
        <v>0</v>
      </c>
      <c r="C19" s="140">
        <f>'LAUS File'!O175</f>
        <v>0</v>
      </c>
      <c r="D19" s="140">
        <f>'LAUS File'!O176</f>
        <v>0</v>
      </c>
      <c r="E19" s="141">
        <f>'LAUS File'!O177</f>
        <v>0</v>
      </c>
      <c r="G19" s="142" t="s">
        <v>724</v>
      </c>
      <c r="H19" s="140">
        <f>'LAUS File'!O350</f>
        <v>0</v>
      </c>
      <c r="I19" s="140">
        <f>'LAUS File'!O351</f>
        <v>0</v>
      </c>
      <c r="J19" s="140">
        <f>'LAUS File'!O352</f>
        <v>0</v>
      </c>
      <c r="K19" s="141">
        <f>'LAUS File'!O353</f>
        <v>0</v>
      </c>
      <c r="L19" s="92"/>
    </row>
    <row r="20" spans="1:12" ht="11.4" customHeight="1">
      <c r="A20" s="139" t="s">
        <v>640</v>
      </c>
      <c r="B20" s="140">
        <f>'LAUS File'!O178</f>
        <v>0</v>
      </c>
      <c r="C20" s="140">
        <f>'LAUS File'!O179</f>
        <v>0</v>
      </c>
      <c r="D20" s="140">
        <f>'LAUS File'!O180</f>
        <v>0</v>
      </c>
      <c r="E20" s="141">
        <f>'LAUS File'!O181</f>
        <v>0</v>
      </c>
      <c r="G20" s="142" t="s">
        <v>725</v>
      </c>
      <c r="H20" s="140">
        <f>'LAUS File'!O354</f>
        <v>0</v>
      </c>
      <c r="I20" s="140">
        <f>'LAUS File'!O355</f>
        <v>0</v>
      </c>
      <c r="J20" s="140">
        <f>'LAUS File'!O356</f>
        <v>0</v>
      </c>
      <c r="K20" s="141">
        <f>'LAUS File'!O357</f>
        <v>0</v>
      </c>
      <c r="L20" s="92"/>
    </row>
    <row r="21" spans="1:12" ht="11.4" customHeight="1">
      <c r="A21" s="142" t="s">
        <v>641</v>
      </c>
      <c r="B21" s="140">
        <f>'LAUS File'!O222</f>
        <v>0</v>
      </c>
      <c r="C21" s="140">
        <f>'LAUS File'!O223</f>
        <v>0</v>
      </c>
      <c r="D21" s="140">
        <f>'LAUS File'!O224</f>
        <v>0</v>
      </c>
      <c r="E21" s="141">
        <f>'LAUS File'!O225</f>
        <v>0</v>
      </c>
      <c r="G21" s="142" t="s">
        <v>728</v>
      </c>
      <c r="H21" s="140">
        <f>'LAUS File'!O366</f>
        <v>0</v>
      </c>
      <c r="I21" s="140">
        <f>'LAUS File'!O367</f>
        <v>0</v>
      </c>
      <c r="J21" s="140">
        <f>'LAUS File'!O368</f>
        <v>0</v>
      </c>
      <c r="K21" s="141">
        <f>'LAUS File'!O369</f>
        <v>0</v>
      </c>
      <c r="L21" s="92"/>
    </row>
    <row r="22" spans="1:12" ht="11.4" customHeight="1">
      <c r="A22" s="139" t="s">
        <v>642</v>
      </c>
      <c r="B22" s="140">
        <f>'LAUS File'!O242</f>
        <v>0</v>
      </c>
      <c r="C22" s="140">
        <f>'LAUS File'!O243</f>
        <v>0</v>
      </c>
      <c r="D22" s="140">
        <f>'LAUS File'!O244</f>
        <v>0</v>
      </c>
      <c r="E22" s="141">
        <f>'LAUS File'!O245</f>
        <v>0</v>
      </c>
      <c r="G22" s="142" t="s">
        <v>729</v>
      </c>
      <c r="H22" s="140">
        <f>'LAUS File'!O370</f>
        <v>0</v>
      </c>
      <c r="I22" s="140">
        <f>'LAUS File'!O371</f>
        <v>0</v>
      </c>
      <c r="J22" s="140">
        <f>'LAUS File'!O372</f>
        <v>0</v>
      </c>
      <c r="K22" s="141">
        <f>'LAUS File'!O373</f>
        <v>0</v>
      </c>
      <c r="L22" s="92"/>
    </row>
    <row r="23" spans="1:12" ht="11.4" customHeight="1">
      <c r="A23" s="139" t="s">
        <v>643</v>
      </c>
      <c r="B23" s="140">
        <f>'LAUS File'!O266</f>
        <v>0</v>
      </c>
      <c r="C23" s="140">
        <f>'LAUS File'!O267</f>
        <v>0</v>
      </c>
      <c r="D23" s="140">
        <f>'LAUS File'!O268</f>
        <v>0</v>
      </c>
      <c r="E23" s="141">
        <f>'LAUS File'!O269</f>
        <v>0</v>
      </c>
      <c r="G23" s="142" t="s">
        <v>734</v>
      </c>
      <c r="H23" s="140">
        <f>'LAUS File'!O394</f>
        <v>0</v>
      </c>
      <c r="I23" s="140">
        <f>'LAUS File'!O395</f>
        <v>0</v>
      </c>
      <c r="J23" s="140">
        <f>'LAUS File'!O396</f>
        <v>0</v>
      </c>
      <c r="K23" s="141">
        <f>'LAUS File'!O397</f>
        <v>0</v>
      </c>
      <c r="L23" s="92"/>
    </row>
    <row r="24" spans="1:12" ht="11.4" customHeight="1">
      <c r="A24" s="142" t="s">
        <v>644</v>
      </c>
      <c r="B24" s="140">
        <f>'LAUS File'!O378</f>
        <v>0</v>
      </c>
      <c r="C24" s="140">
        <f>'LAUS File'!O379</f>
        <v>0</v>
      </c>
      <c r="D24" s="140">
        <f>'LAUS File'!O380</f>
        <v>0</v>
      </c>
      <c r="E24" s="141">
        <f>'LAUS File'!O381</f>
        <v>0</v>
      </c>
      <c r="G24" s="142" t="s">
        <v>736</v>
      </c>
      <c r="H24" s="140">
        <f>'LAUS File'!O414</f>
        <v>0</v>
      </c>
      <c r="I24" s="140">
        <f>'LAUS File'!O415</f>
        <v>0</v>
      </c>
      <c r="J24" s="140">
        <f>'LAUS File'!O416</f>
        <v>0</v>
      </c>
      <c r="K24" s="141">
        <f>'LAUS File'!O417</f>
        <v>0</v>
      </c>
      <c r="L24" s="92"/>
    </row>
    <row r="25" spans="1:12" ht="11.4" customHeight="1">
      <c r="A25" s="142" t="s">
        <v>645</v>
      </c>
      <c r="B25" s="140">
        <f>'LAUS File'!O398</f>
        <v>0</v>
      </c>
      <c r="C25" s="140">
        <f>'LAUS File'!O399</f>
        <v>0</v>
      </c>
      <c r="D25" s="140">
        <f>'LAUS File'!O400</f>
        <v>0</v>
      </c>
      <c r="E25" s="141">
        <f>'LAUS File'!O401</f>
        <v>0</v>
      </c>
      <c r="G25" s="142" t="s">
        <v>744</v>
      </c>
      <c r="H25" s="140">
        <f>'LAUS File'!O458</f>
        <v>0</v>
      </c>
      <c r="I25" s="140">
        <f>'LAUS File'!O459</f>
        <v>0</v>
      </c>
      <c r="J25" s="140">
        <f>'LAUS File'!O460</f>
        <v>0</v>
      </c>
      <c r="K25" s="141">
        <f>'LAUS File'!O461</f>
        <v>0</v>
      </c>
      <c r="L25" s="92"/>
    </row>
    <row r="26" spans="1:12" ht="11.4" customHeight="1">
      <c r="A26" s="139" t="s">
        <v>646</v>
      </c>
      <c r="B26" s="140">
        <f>'LAUS File'!O402</f>
        <v>0</v>
      </c>
      <c r="C26" s="140">
        <f>'LAUS File'!O403</f>
        <v>0</v>
      </c>
      <c r="D26" s="140">
        <f>'LAUS File'!O404</f>
        <v>0</v>
      </c>
      <c r="E26" s="141">
        <f>'LAUS File'!O405</f>
        <v>0</v>
      </c>
      <c r="G26" s="142" t="s">
        <v>745</v>
      </c>
      <c r="H26" s="140">
        <f>'LAUS File'!O462</f>
        <v>0</v>
      </c>
      <c r="I26" s="140">
        <f>'LAUS File'!O463</f>
        <v>0</v>
      </c>
      <c r="J26" s="140">
        <f>'LAUS File'!O464</f>
        <v>0</v>
      </c>
      <c r="K26" s="141">
        <f>'LAUS File'!O465</f>
        <v>0</v>
      </c>
      <c r="L26" s="92"/>
    </row>
    <row r="27" spans="1:12" ht="11.4" customHeight="1">
      <c r="A27" s="139" t="s">
        <v>647</v>
      </c>
      <c r="B27" s="140">
        <f>'LAUS File'!O422</f>
        <v>0</v>
      </c>
      <c r="C27" s="140">
        <f>'LAUS File'!O423</f>
        <v>0</v>
      </c>
      <c r="D27" s="140">
        <f>'LAUS File'!O424</f>
        <v>0</v>
      </c>
      <c r="E27" s="141">
        <f>'LAUS File'!O425</f>
        <v>0</v>
      </c>
      <c r="G27" s="142" t="s">
        <v>749</v>
      </c>
      <c r="H27" s="140">
        <f>'LAUS File'!O478</f>
        <v>0</v>
      </c>
      <c r="I27" s="140">
        <f>'LAUS File'!O479</f>
        <v>0</v>
      </c>
      <c r="J27" s="140">
        <f>'LAUS File'!O480</f>
        <v>0</v>
      </c>
      <c r="K27" s="141">
        <f>'LAUS File'!O481</f>
        <v>0</v>
      </c>
      <c r="L27" s="92"/>
    </row>
    <row r="28" spans="1:12" ht="11.4" customHeight="1">
      <c r="A28" s="139" t="s">
        <v>648</v>
      </c>
      <c r="B28" s="140">
        <f>'LAUS File'!O426</f>
        <v>0</v>
      </c>
      <c r="C28" s="140">
        <f>'LAUS File'!O427</f>
        <v>0</v>
      </c>
      <c r="D28" s="140">
        <f>'LAUS File'!O428</f>
        <v>0</v>
      </c>
      <c r="E28" s="141">
        <f>'LAUS File'!O429</f>
        <v>0</v>
      </c>
      <c r="G28" s="142" t="s">
        <v>752</v>
      </c>
      <c r="H28" s="140">
        <f>'LAUS File'!O490</f>
        <v>0</v>
      </c>
      <c r="I28" s="140">
        <f>'LAUS File'!O491</f>
        <v>0</v>
      </c>
      <c r="J28" s="140">
        <f>'LAUS File'!O492</f>
        <v>0</v>
      </c>
      <c r="K28" s="141">
        <f>'LAUS File'!O493</f>
        <v>0</v>
      </c>
      <c r="L28" s="92"/>
    </row>
    <row r="29" spans="1:12" ht="11.4" customHeight="1">
      <c r="A29" s="139" t="s">
        <v>649</v>
      </c>
      <c r="B29" s="140">
        <f>'LAUS File'!O450</f>
        <v>0</v>
      </c>
      <c r="C29" s="140">
        <f>'LAUS File'!O451</f>
        <v>0</v>
      </c>
      <c r="D29" s="140">
        <f>'LAUS File'!O452</f>
        <v>0</v>
      </c>
      <c r="E29" s="141">
        <f>'LAUS File'!O453</f>
        <v>0</v>
      </c>
      <c r="G29" s="142" t="s">
        <v>756</v>
      </c>
      <c r="H29" s="140">
        <f>'LAUS File'!O514</f>
        <v>0</v>
      </c>
      <c r="I29" s="140">
        <f>'LAUS File'!O515</f>
        <v>0</v>
      </c>
      <c r="J29" s="140">
        <f>'LAUS File'!O516</f>
        <v>0</v>
      </c>
      <c r="K29" s="141">
        <f>'LAUS File'!O517</f>
        <v>0</v>
      </c>
      <c r="L29" s="92"/>
    </row>
    <row r="30" spans="1:12" ht="11.4" customHeight="1">
      <c r="A30" s="139" t="s">
        <v>650</v>
      </c>
      <c r="B30" s="140">
        <f>'LAUS File'!O506</f>
        <v>0</v>
      </c>
      <c r="C30" s="140">
        <f>'LAUS File'!O507</f>
        <v>0</v>
      </c>
      <c r="D30" s="140">
        <f>'LAUS File'!O508</f>
        <v>0</v>
      </c>
      <c r="E30" s="141">
        <f>'LAUS File'!O509</f>
        <v>0</v>
      </c>
      <c r="G30" s="142" t="s">
        <v>760</v>
      </c>
      <c r="H30" s="140">
        <f>'LAUS File'!O182</f>
        <v>0</v>
      </c>
      <c r="I30" s="140">
        <f>'LAUS File'!O183</f>
        <v>0</v>
      </c>
      <c r="J30" s="140">
        <f>'LAUS File'!O184</f>
        <v>0</v>
      </c>
      <c r="K30" s="141">
        <f>'LAUS File'!O185</f>
        <v>0</v>
      </c>
      <c r="L30" s="92"/>
    </row>
    <row r="31" spans="1:12" ht="11.4" customHeight="1">
      <c r="A31" s="142" t="s">
        <v>651</v>
      </c>
      <c r="B31" s="140">
        <f>'LAUS File'!O510</f>
        <v>0</v>
      </c>
      <c r="C31" s="140">
        <f>'LAUS File'!O511</f>
        <v>0</v>
      </c>
      <c r="D31" s="140">
        <f>'LAUS File'!O512</f>
        <v>0</v>
      </c>
      <c r="E31" s="141">
        <f>'LAUS File'!O513</f>
        <v>0</v>
      </c>
      <c r="G31" s="142" t="s">
        <v>765</v>
      </c>
      <c r="H31" s="140">
        <f>'LAUS File'!O550</f>
        <v>0</v>
      </c>
      <c r="I31" s="140">
        <f>'LAUS File'!O551</f>
        <v>0</v>
      </c>
      <c r="J31" s="140">
        <f>'LAUS File'!O552</f>
        <v>0</v>
      </c>
      <c r="K31" s="141">
        <f>'LAUS File'!O553</f>
        <v>0</v>
      </c>
      <c r="L31" s="92"/>
    </row>
    <row r="32" spans="1:12" ht="11.4" customHeight="1">
      <c r="A32" s="142" t="s">
        <v>652</v>
      </c>
      <c r="B32" s="140">
        <f>'LAUS File'!O546</f>
        <v>0</v>
      </c>
      <c r="C32" s="140">
        <f>'LAUS File'!O547</f>
        <v>0</v>
      </c>
      <c r="D32" s="140">
        <f>'LAUS File'!O548</f>
        <v>0</v>
      </c>
      <c r="E32" s="141">
        <f>'LAUS File'!O549</f>
        <v>0</v>
      </c>
      <c r="G32" s="142" t="s">
        <v>766</v>
      </c>
      <c r="H32" s="140">
        <f>'LAUS File'!O554</f>
        <v>0</v>
      </c>
      <c r="I32" s="140">
        <f>'LAUS File'!O555</f>
        <v>0</v>
      </c>
      <c r="J32" s="140">
        <f>'LAUS File'!O556</f>
        <v>0</v>
      </c>
      <c r="K32" s="141">
        <f>'LAUS File'!O557</f>
        <v>0</v>
      </c>
      <c r="L32" s="92"/>
    </row>
    <row r="33" spans="1:12" ht="11.4" customHeight="1">
      <c r="A33" s="139" t="s">
        <v>653</v>
      </c>
      <c r="B33" s="140">
        <f>'LAUS File'!O578</f>
        <v>0</v>
      </c>
      <c r="C33" s="140">
        <f>'LAUS File'!O579</f>
        <v>0</v>
      </c>
      <c r="D33" s="140">
        <f>'LAUS File'!O580</f>
        <v>0</v>
      </c>
      <c r="E33" s="141">
        <f>'LAUS File'!O581</f>
        <v>0</v>
      </c>
      <c r="G33" s="142" t="s">
        <v>768</v>
      </c>
      <c r="H33" s="140">
        <f>'LAUS File'!O562</f>
        <v>0</v>
      </c>
      <c r="I33" s="140">
        <f>'LAUS File'!O563</f>
        <v>0</v>
      </c>
      <c r="J33" s="140">
        <f>'LAUS File'!O564</f>
        <v>0</v>
      </c>
      <c r="K33" s="141">
        <f>'LAUS File'!O565</f>
        <v>0</v>
      </c>
      <c r="L33" s="92"/>
    </row>
    <row r="34" spans="1:12" ht="11.4" customHeight="1">
      <c r="A34" s="139" t="s">
        <v>654</v>
      </c>
      <c r="B34" s="140">
        <f>'LAUS File'!O590</f>
        <v>0</v>
      </c>
      <c r="C34" s="140">
        <f>'LAUS File'!O591</f>
        <v>0</v>
      </c>
      <c r="D34" s="140">
        <f>'LAUS File'!O592</f>
        <v>0</v>
      </c>
      <c r="E34" s="141">
        <f>'LAUS File'!O593</f>
        <v>0</v>
      </c>
      <c r="G34" s="142" t="s">
        <v>769</v>
      </c>
      <c r="H34" s="140">
        <f>'LAUS File'!O566</f>
        <v>0</v>
      </c>
      <c r="I34" s="140">
        <f>'LAUS File'!O567</f>
        <v>0</v>
      </c>
      <c r="J34" s="140">
        <f>'LAUS File'!O568</f>
        <v>0</v>
      </c>
      <c r="K34" s="141">
        <f>'LAUS File'!O569</f>
        <v>0</v>
      </c>
      <c r="L34" s="92"/>
    </row>
    <row r="35" spans="1:12" ht="11.4" customHeight="1">
      <c r="A35" s="142" t="s">
        <v>655</v>
      </c>
      <c r="B35" s="140">
        <f>'LAUS File'!O614</f>
        <v>0</v>
      </c>
      <c r="C35" s="140">
        <f>'LAUS File'!O615</f>
        <v>0</v>
      </c>
      <c r="D35" s="140">
        <f>'LAUS File'!O616</f>
        <v>0</v>
      </c>
      <c r="E35" s="141">
        <f>'LAUS File'!O617</f>
        <v>0</v>
      </c>
      <c r="G35" s="142" t="s">
        <v>771</v>
      </c>
      <c r="H35" s="140">
        <f>'LAUS File'!O574</f>
        <v>0</v>
      </c>
      <c r="I35" s="140">
        <f>'LAUS File'!O575</f>
        <v>0</v>
      </c>
      <c r="J35" s="140">
        <f>'LAUS File'!O576</f>
        <v>0</v>
      </c>
      <c r="K35" s="141">
        <f>'LAUS File'!O577</f>
        <v>0</v>
      </c>
      <c r="L35" s="92"/>
    </row>
    <row r="36" spans="1:12" ht="11.4" customHeight="1">
      <c r="A36" s="142" t="s">
        <v>656</v>
      </c>
      <c r="B36" s="140">
        <f>'LAUS File'!O666</f>
        <v>0</v>
      </c>
      <c r="C36" s="140">
        <f>'LAUS File'!O667</f>
        <v>0</v>
      </c>
      <c r="D36" s="140">
        <f>'LAUS File'!O668</f>
        <v>0</v>
      </c>
      <c r="E36" s="141">
        <f>'LAUS File'!O669</f>
        <v>0</v>
      </c>
      <c r="G36" s="142" t="s">
        <v>774</v>
      </c>
      <c r="H36" s="140">
        <f>'LAUS File'!O594</f>
        <v>0</v>
      </c>
      <c r="I36" s="140">
        <f>'LAUS File'!O595</f>
        <v>0</v>
      </c>
      <c r="J36" s="140">
        <f>'LAUS File'!O596</f>
        <v>0</v>
      </c>
      <c r="K36" s="141">
        <f>'LAUS File'!O597</f>
        <v>0</v>
      </c>
      <c r="L36" s="92"/>
    </row>
    <row r="37" spans="1:12" ht="11.4" customHeight="1">
      <c r="A37" s="142" t="s">
        <v>657</v>
      </c>
      <c r="B37" s="140">
        <f>'LAUS File'!O670</f>
        <v>0</v>
      </c>
      <c r="C37" s="140">
        <f>'LAUS File'!O671</f>
        <v>0</v>
      </c>
      <c r="D37" s="140">
        <f>'LAUS File'!O672</f>
        <v>0</v>
      </c>
      <c r="E37" s="141">
        <f>'LAUS File'!O673</f>
        <v>0</v>
      </c>
      <c r="G37" s="142" t="s">
        <v>777</v>
      </c>
      <c r="H37" s="140">
        <f>'LAUS File'!O606</f>
        <v>0</v>
      </c>
      <c r="I37" s="140">
        <f>'LAUS File'!O607</f>
        <v>0</v>
      </c>
      <c r="J37" s="140">
        <f>'LAUS File'!O608</f>
        <v>0</v>
      </c>
      <c r="K37" s="141">
        <f>'LAUS File'!O609</f>
        <v>0</v>
      </c>
      <c r="L37" s="92"/>
    </row>
    <row r="38" spans="1:12" ht="11.4" customHeight="1">
      <c r="A38" s="142" t="s">
        <v>658</v>
      </c>
      <c r="B38" s="140">
        <f>'LAUS File'!O682</f>
        <v>0</v>
      </c>
      <c r="C38" s="140">
        <f>'LAUS File'!O683</f>
        <v>0</v>
      </c>
      <c r="D38" s="140">
        <f>'LAUS File'!O684</f>
        <v>0</v>
      </c>
      <c r="E38" s="141">
        <f>'LAUS File'!O685</f>
        <v>0</v>
      </c>
      <c r="G38" s="142" t="s">
        <v>779</v>
      </c>
      <c r="H38" s="140">
        <f>'LAUS File'!O622</f>
        <v>0</v>
      </c>
      <c r="I38" s="140">
        <f>'LAUS File'!O623</f>
        <v>0</v>
      </c>
      <c r="J38" s="140">
        <f>'LAUS File'!O624</f>
        <v>0</v>
      </c>
      <c r="K38" s="141">
        <f>'LAUS File'!O625</f>
        <v>0</v>
      </c>
      <c r="L38" s="92"/>
    </row>
    <row r="39" spans="1:12" ht="11.4" customHeight="1">
      <c r="G39" s="142" t="s">
        <v>786</v>
      </c>
      <c r="H39" s="140">
        <f>'LAUS File'!O654</f>
        <v>0</v>
      </c>
      <c r="I39" s="140">
        <f>'LAUS File'!O655</f>
        <v>0</v>
      </c>
      <c r="J39" s="140">
        <f>'LAUS File'!O656</f>
        <v>0</v>
      </c>
      <c r="K39" s="141">
        <f>'LAUS File'!O657</f>
        <v>0</v>
      </c>
      <c r="L39" s="92"/>
    </row>
    <row r="40" spans="1:12" ht="11.4" customHeight="1">
      <c r="G40" s="142" t="s">
        <v>787</v>
      </c>
      <c r="H40" s="140">
        <f>'LAUS File'!O658</f>
        <v>0</v>
      </c>
      <c r="I40" s="140">
        <f>'LAUS File'!O659</f>
        <v>0</v>
      </c>
      <c r="J40" s="140">
        <f>'LAUS File'!O660</f>
        <v>0</v>
      </c>
      <c r="K40" s="141">
        <f>'LAUS File'!O661</f>
        <v>0</v>
      </c>
      <c r="L40" s="92"/>
    </row>
    <row r="41" spans="1:12" ht="11.4" customHeight="1">
      <c r="A41" s="80" t="s">
        <v>799</v>
      </c>
      <c r="B41" s="93"/>
      <c r="C41" s="93"/>
      <c r="D41" s="93"/>
      <c r="E41" s="94"/>
      <c r="G41" s="142" t="s">
        <v>789</v>
      </c>
      <c r="H41" s="140">
        <f>'LAUS File'!O674</f>
        <v>0</v>
      </c>
      <c r="I41" s="140">
        <f>'LAUS File'!O675</f>
        <v>0</v>
      </c>
      <c r="J41" s="140">
        <f>'LAUS File'!O676</f>
        <v>0</v>
      </c>
      <c r="K41" s="141">
        <f>'LAUS File'!O677</f>
        <v>0</v>
      </c>
      <c r="L41" s="92"/>
    </row>
    <row r="42" spans="1:12" ht="11.4" customHeight="1">
      <c r="A42" s="80"/>
      <c r="B42" s="93">
        <f>'LAUS File'!O810</f>
        <v>0</v>
      </c>
      <c r="C42" s="93">
        <f>'LAUS File'!O811</f>
        <v>0</v>
      </c>
      <c r="D42" s="93">
        <f>'LAUS File'!O812</f>
        <v>0</v>
      </c>
      <c r="E42" s="94">
        <f>'LAUS File'!O813</f>
        <v>0</v>
      </c>
      <c r="G42" s="142" t="s">
        <v>790</v>
      </c>
      <c r="H42" s="140">
        <f>'LAUS File'!O678</f>
        <v>0</v>
      </c>
      <c r="I42" s="140">
        <f>'LAUS File'!O679</f>
        <v>0</v>
      </c>
      <c r="J42" s="140">
        <f>'LAUS File'!O680</f>
        <v>0</v>
      </c>
      <c r="K42" s="141">
        <f>'LAUS File'!O681</f>
        <v>0</v>
      </c>
      <c r="L42" s="92"/>
    </row>
    <row r="43" spans="1:12" ht="11.4" customHeight="1">
      <c r="A43" s="139" t="s">
        <v>659</v>
      </c>
      <c r="B43" s="140">
        <f>'LAUS File'!O42</f>
        <v>0</v>
      </c>
      <c r="C43" s="140">
        <f>'LAUS File'!O43</f>
        <v>0</v>
      </c>
      <c r="D43" s="140">
        <f>'LAUS File'!O44</f>
        <v>0</v>
      </c>
      <c r="E43" s="141">
        <f>'LAUS File'!O45</f>
        <v>0</v>
      </c>
      <c r="G43" s="142" t="s">
        <v>793</v>
      </c>
      <c r="H43" s="140">
        <f>'LAUS File'!O694</f>
        <v>0</v>
      </c>
      <c r="I43" s="140">
        <f>'LAUS File'!O695</f>
        <v>0</v>
      </c>
      <c r="J43" s="140">
        <f>'LAUS File'!O696</f>
        <v>0</v>
      </c>
      <c r="K43" s="141">
        <f>'LAUS File'!O697</f>
        <v>0</v>
      </c>
      <c r="L43" s="92"/>
    </row>
    <row r="44" spans="1:12" ht="11.4" customHeight="1">
      <c r="A44" s="139" t="s">
        <v>662</v>
      </c>
      <c r="B44" s="140">
        <f>'LAUS File'!O54</f>
        <v>0</v>
      </c>
      <c r="C44" s="140">
        <f>'LAUS File'!O55</f>
        <v>0</v>
      </c>
      <c r="D44" s="140">
        <f>'LAUS File'!O56</f>
        <v>0</v>
      </c>
      <c r="E44" s="141">
        <f>'LAUS File'!O57</f>
        <v>0</v>
      </c>
      <c r="G44" s="142" t="s">
        <v>794</v>
      </c>
      <c r="H44" s="140">
        <f>'LAUS File'!O698</f>
        <v>0</v>
      </c>
      <c r="I44" s="140">
        <f>'LAUS File'!O699</f>
        <v>0</v>
      </c>
      <c r="J44" s="140">
        <f>'LAUS File'!O700</f>
        <v>0</v>
      </c>
      <c r="K44" s="141">
        <f>'LAUS File'!O701</f>
        <v>0</v>
      </c>
      <c r="L44" s="92"/>
    </row>
    <row r="45" spans="1:12" ht="11.4" customHeight="1">
      <c r="A45" s="139" t="s">
        <v>665</v>
      </c>
      <c r="B45" s="140">
        <f>'LAUS File'!O66</f>
        <v>0</v>
      </c>
      <c r="C45" s="140">
        <f>'LAUS File'!O67</f>
        <v>0</v>
      </c>
      <c r="D45" s="140">
        <f>'LAUS File'!O68</f>
        <v>0</v>
      </c>
      <c r="E45" s="141">
        <f>'LAUS File'!O69</f>
        <v>0</v>
      </c>
      <c r="L45" s="92"/>
    </row>
    <row r="46" spans="1:12" ht="11.4" customHeight="1">
      <c r="A46" s="139" t="s">
        <v>668</v>
      </c>
      <c r="B46" s="140">
        <f>'LAUS File'!O82</f>
        <v>0</v>
      </c>
      <c r="C46" s="140">
        <f>'LAUS File'!O83</f>
        <v>0</v>
      </c>
      <c r="D46" s="140">
        <f>'LAUS File'!O84</f>
        <v>0</v>
      </c>
      <c r="E46" s="141">
        <f>'LAUS File'!O85</f>
        <v>0</v>
      </c>
      <c r="L46" s="92"/>
    </row>
    <row r="47" spans="1:12" ht="11.4" customHeight="1">
      <c r="A47" s="139" t="s">
        <v>669</v>
      </c>
      <c r="B47" s="140">
        <f>'LAUS File'!O86</f>
        <v>0</v>
      </c>
      <c r="C47" s="140">
        <f>'LAUS File'!O87</f>
        <v>0</v>
      </c>
      <c r="D47" s="140">
        <f>'LAUS File'!O88</f>
        <v>0</v>
      </c>
      <c r="E47" s="141">
        <f>'LAUS File'!O89</f>
        <v>0</v>
      </c>
      <c r="G47" s="83" t="s">
        <v>159</v>
      </c>
      <c r="H47" s="95"/>
      <c r="I47" s="95"/>
      <c r="J47" s="95"/>
      <c r="K47" s="94"/>
      <c r="L47" s="92"/>
    </row>
    <row r="48" spans="1:12" ht="11.4" customHeight="1">
      <c r="A48" s="139" t="s">
        <v>677</v>
      </c>
      <c r="B48" s="140">
        <f>'LAUS File'!O130</f>
        <v>0</v>
      </c>
      <c r="C48" s="140">
        <f>'LAUS File'!O131</f>
        <v>0</v>
      </c>
      <c r="D48" s="140">
        <f>'LAUS File'!O132</f>
        <v>0</v>
      </c>
      <c r="E48" s="141">
        <f>'LAUS File'!O133</f>
        <v>0</v>
      </c>
      <c r="G48" s="83"/>
      <c r="H48" s="95">
        <f>'LAUS File'!O814</f>
        <v>0</v>
      </c>
      <c r="I48" s="95">
        <f>'LAUS File'!O815</f>
        <v>0</v>
      </c>
      <c r="J48" s="95">
        <f>'LAUS File'!O816</f>
        <v>0</v>
      </c>
      <c r="K48" s="94">
        <f>'LAUS File'!O817</f>
        <v>0</v>
      </c>
      <c r="L48" s="92"/>
    </row>
    <row r="49" spans="1:14" ht="11.4" customHeight="1">
      <c r="A49" s="139" t="s">
        <v>680</v>
      </c>
      <c r="B49" s="140">
        <f>'LAUS File'!O142</f>
        <v>0</v>
      </c>
      <c r="C49" s="140">
        <f>'LAUS File'!O143</f>
        <v>0</v>
      </c>
      <c r="D49" s="140">
        <f>'LAUS File'!O144</f>
        <v>0</v>
      </c>
      <c r="E49" s="141">
        <f>'LAUS File'!O145</f>
        <v>0</v>
      </c>
      <c r="G49" s="142" t="s">
        <v>666</v>
      </c>
      <c r="H49" s="144">
        <f>'LAUS File'!O70</f>
        <v>0</v>
      </c>
      <c r="I49" s="144">
        <f>'LAUS File'!O71</f>
        <v>0</v>
      </c>
      <c r="J49" s="144">
        <f>'LAUS File'!O72</f>
        <v>0</v>
      </c>
      <c r="K49" s="141">
        <f>'LAUS File'!O73</f>
        <v>0</v>
      </c>
      <c r="L49" s="92"/>
    </row>
    <row r="50" spans="1:14" ht="11.4" customHeight="1">
      <c r="A50" s="139" t="s">
        <v>681</v>
      </c>
      <c r="B50" s="140">
        <f>'LAUS File'!O146</f>
        <v>0</v>
      </c>
      <c r="C50" s="140">
        <f>'LAUS File'!O147</f>
        <v>0</v>
      </c>
      <c r="D50" s="140">
        <f>'LAUS File'!O148</f>
        <v>0</v>
      </c>
      <c r="E50" s="141">
        <f>'LAUS File'!O149</f>
        <v>0</v>
      </c>
      <c r="G50" s="142" t="s">
        <v>671</v>
      </c>
      <c r="H50" s="144">
        <f>'LAUS File'!O94</f>
        <v>0</v>
      </c>
      <c r="I50" s="144">
        <f>'LAUS File'!O95</f>
        <v>0</v>
      </c>
      <c r="J50" s="144">
        <f>'LAUS File'!O96</f>
        <v>0</v>
      </c>
      <c r="K50" s="141">
        <f>'LAUS File'!O97</f>
        <v>0</v>
      </c>
      <c r="L50" s="92"/>
    </row>
    <row r="51" spans="1:14" ht="11.4" customHeight="1">
      <c r="A51" s="139" t="s">
        <v>684</v>
      </c>
      <c r="B51" s="140">
        <f>'LAUS File'!O158</f>
        <v>0</v>
      </c>
      <c r="C51" s="140">
        <f>'LAUS File'!O159</f>
        <v>0</v>
      </c>
      <c r="D51" s="140">
        <f>'LAUS File'!O160</f>
        <v>0</v>
      </c>
      <c r="E51" s="141">
        <f>'LAUS File'!O161</f>
        <v>0</v>
      </c>
      <c r="G51" s="142" t="s">
        <v>695</v>
      </c>
      <c r="H51" s="144">
        <f>'LAUS File'!O214</f>
        <v>0</v>
      </c>
      <c r="I51" s="144">
        <f>'LAUS File'!O215</f>
        <v>0</v>
      </c>
      <c r="J51" s="144">
        <f>'LAUS File'!O216</f>
        <v>0</v>
      </c>
      <c r="K51" s="141">
        <f>'LAUS File'!O217</f>
        <v>0</v>
      </c>
      <c r="L51" s="92"/>
    </row>
    <row r="52" spans="1:14" ht="11.4" customHeight="1">
      <c r="A52" s="139" t="s">
        <v>686</v>
      </c>
      <c r="B52" s="140">
        <f>'LAUS File'!O166</f>
        <v>0</v>
      </c>
      <c r="C52" s="140">
        <f>'LAUS File'!O167</f>
        <v>0</v>
      </c>
      <c r="D52" s="140">
        <f>'LAUS File'!O168</f>
        <v>0</v>
      </c>
      <c r="E52" s="141">
        <f>'LAUS File'!O169</f>
        <v>0</v>
      </c>
      <c r="G52" s="142" t="s">
        <v>707</v>
      </c>
      <c r="H52" s="144">
        <f>'LAUS File'!O278</f>
        <v>0</v>
      </c>
      <c r="I52" s="144">
        <f>'LAUS File'!O279</f>
        <v>0</v>
      </c>
      <c r="J52" s="144">
        <f>'LAUS File'!O280</f>
        <v>0</v>
      </c>
      <c r="K52" s="141">
        <f>'LAUS File'!O281</f>
        <v>0</v>
      </c>
      <c r="L52" s="92"/>
    </row>
    <row r="53" spans="1:14" ht="11.4" customHeight="1">
      <c r="A53" s="139" t="s">
        <v>687</v>
      </c>
      <c r="B53" s="140">
        <f>'LAUS File'!O170</f>
        <v>0</v>
      </c>
      <c r="C53" s="140">
        <f>'LAUS File'!O171</f>
        <v>0</v>
      </c>
      <c r="D53" s="140">
        <f>'LAUS File'!O172</f>
        <v>0</v>
      </c>
      <c r="E53" s="141">
        <f>'LAUS File'!O173</f>
        <v>0</v>
      </c>
      <c r="G53" s="142" t="s">
        <v>709</v>
      </c>
      <c r="H53" s="144">
        <f>'LAUS File'!O286</f>
        <v>0</v>
      </c>
      <c r="I53" s="144">
        <f>'LAUS File'!O287</f>
        <v>0</v>
      </c>
      <c r="J53" s="144">
        <f>'LAUS File'!O288</f>
        <v>0</v>
      </c>
      <c r="K53" s="141">
        <f>'LAUS File'!O289</f>
        <v>0</v>
      </c>
      <c r="L53" s="92"/>
    </row>
    <row r="54" spans="1:14" ht="11.4" customHeight="1">
      <c r="A54" s="139" t="s">
        <v>689</v>
      </c>
      <c r="B54" s="140">
        <f>'LAUS File'!O190</f>
        <v>0</v>
      </c>
      <c r="C54" s="140">
        <f>'LAUS File'!O191</f>
        <v>0</v>
      </c>
      <c r="D54" s="140">
        <f>'LAUS File'!O192</f>
        <v>0</v>
      </c>
      <c r="E54" s="141">
        <f>'LAUS File'!O193</f>
        <v>0</v>
      </c>
      <c r="G54" s="142" t="s">
        <v>722</v>
      </c>
      <c r="H54" s="144">
        <f>'LAUS File'!O342</f>
        <v>0</v>
      </c>
      <c r="I54" s="144">
        <f>'LAUS File'!O343</f>
        <v>0</v>
      </c>
      <c r="J54" s="144">
        <f>'LAUS File'!O344</f>
        <v>0</v>
      </c>
      <c r="K54" s="141">
        <f>'LAUS File'!O345</f>
        <v>0</v>
      </c>
      <c r="L54" s="92"/>
    </row>
    <row r="55" spans="1:14" ht="11.4" customHeight="1">
      <c r="A55" s="139" t="s">
        <v>691</v>
      </c>
      <c r="B55" s="140">
        <f>'LAUS File'!O198</f>
        <v>0</v>
      </c>
      <c r="C55" s="140">
        <f>'LAUS File'!O199</f>
        <v>0</v>
      </c>
      <c r="D55" s="140">
        <f>'LAUS File'!O200</f>
        <v>0</v>
      </c>
      <c r="E55" s="141">
        <f>'LAUS File'!O201</f>
        <v>0</v>
      </c>
      <c r="G55" s="142" t="s">
        <v>726</v>
      </c>
      <c r="H55" s="144">
        <f>'LAUS File'!O358</f>
        <v>0</v>
      </c>
      <c r="I55" s="144">
        <f>'LAUS File'!O359</f>
        <v>0</v>
      </c>
      <c r="J55" s="144">
        <f>'LAUS File'!O360</f>
        <v>0</v>
      </c>
      <c r="K55" s="141">
        <f>'LAUS File'!O361</f>
        <v>0</v>
      </c>
      <c r="L55" s="92"/>
    </row>
    <row r="56" spans="1:14" ht="11.4" customHeight="1">
      <c r="A56" s="139" t="s">
        <v>692</v>
      </c>
      <c r="B56" s="140">
        <f>'LAUS File'!O202</f>
        <v>0</v>
      </c>
      <c r="C56" s="140">
        <f>'LAUS File'!O203</f>
        <v>0</v>
      </c>
      <c r="D56" s="140">
        <f>'LAUS File'!O204</f>
        <v>0</v>
      </c>
      <c r="E56" s="141">
        <f>'LAUS File'!O205</f>
        <v>0</v>
      </c>
      <c r="G56" s="142" t="s">
        <v>730</v>
      </c>
      <c r="H56" s="144">
        <f>'LAUS File'!O374</f>
        <v>0</v>
      </c>
      <c r="I56" s="144">
        <f>'LAUS File'!O375</f>
        <v>0</v>
      </c>
      <c r="J56" s="144">
        <f>'LAUS File'!O376</f>
        <v>0</v>
      </c>
      <c r="K56" s="141">
        <f>'LAUS File'!O377</f>
        <v>0</v>
      </c>
      <c r="L56" s="92"/>
    </row>
    <row r="57" spans="1:14" ht="11.4" customHeight="1">
      <c r="A57" s="139" t="s">
        <v>693</v>
      </c>
      <c r="B57" s="140">
        <f>'LAUS File'!O206</f>
        <v>0</v>
      </c>
      <c r="C57" s="140">
        <f>'LAUS File'!O207</f>
        <v>0</v>
      </c>
      <c r="D57" s="140">
        <f>'LAUS File'!O208</f>
        <v>0</v>
      </c>
      <c r="E57" s="141">
        <f>'LAUS File'!O209</f>
        <v>0</v>
      </c>
      <c r="G57" s="142" t="s">
        <v>159</v>
      </c>
      <c r="H57" s="144">
        <f>'LAUS File'!O410</f>
        <v>0</v>
      </c>
      <c r="I57" s="144">
        <f>'LAUS File'!O411</f>
        <v>0</v>
      </c>
      <c r="J57" s="144">
        <f>'LAUS File'!O412</f>
        <v>0</v>
      </c>
      <c r="K57" s="141">
        <f>'LAUS File'!O413</f>
        <v>0</v>
      </c>
      <c r="L57" s="92"/>
    </row>
    <row r="58" spans="1:14" ht="11.4" customHeight="1">
      <c r="A58" s="139" t="s">
        <v>694</v>
      </c>
      <c r="B58" s="140">
        <f>'LAUS File'!O210</f>
        <v>0</v>
      </c>
      <c r="C58" s="140">
        <f>'LAUS File'!O211</f>
        <v>0</v>
      </c>
      <c r="D58" s="140">
        <f>'LAUS File'!O212</f>
        <v>0</v>
      </c>
      <c r="E58" s="141">
        <f>'LAUS File'!O213</f>
        <v>0</v>
      </c>
      <c r="G58" s="142" t="s">
        <v>739</v>
      </c>
      <c r="H58" s="144">
        <f>'LAUS File'!O434</f>
        <v>0</v>
      </c>
      <c r="I58" s="144">
        <f>'LAUS File'!O435</f>
        <v>0</v>
      </c>
      <c r="J58" s="144">
        <f>'LAUS File'!O436</f>
        <v>0</v>
      </c>
      <c r="K58" s="141">
        <f>'LAUS File'!O437</f>
        <v>0</v>
      </c>
      <c r="L58" s="92"/>
    </row>
    <row r="59" spans="1:14" ht="11.4" customHeight="1">
      <c r="A59" s="139" t="s">
        <v>697</v>
      </c>
      <c r="B59" s="140">
        <f>'LAUS File'!O226</f>
        <v>0</v>
      </c>
      <c r="C59" s="140">
        <f>'LAUS File'!O227</f>
        <v>0</v>
      </c>
      <c r="D59" s="140">
        <f>'LAUS File'!O228</f>
        <v>0</v>
      </c>
      <c r="E59" s="141">
        <f>'LAUS File'!O229</f>
        <v>0</v>
      </c>
      <c r="G59" s="142" t="s">
        <v>741</v>
      </c>
      <c r="H59" s="144">
        <f>'LAUS File'!O442</f>
        <v>0</v>
      </c>
      <c r="I59" s="144">
        <f>'LAUS File'!O443</f>
        <v>0</v>
      </c>
      <c r="J59" s="144">
        <f>'LAUS File'!O444</f>
        <v>0</v>
      </c>
      <c r="K59" s="141">
        <f>'LAUS File'!O445</f>
        <v>0</v>
      </c>
      <c r="L59" s="92"/>
    </row>
    <row r="60" spans="1:14" ht="11.4" customHeight="1">
      <c r="A60" s="139" t="s">
        <v>698</v>
      </c>
      <c r="B60" s="140">
        <f>'LAUS File'!O230</f>
        <v>0</v>
      </c>
      <c r="C60" s="140">
        <f>'LAUS File'!O231</f>
        <v>0</v>
      </c>
      <c r="D60" s="140">
        <f>'LAUS File'!O232</f>
        <v>0</v>
      </c>
      <c r="E60" s="141">
        <f>'LAUS File'!O233</f>
        <v>0</v>
      </c>
      <c r="G60" s="142" t="s">
        <v>746</v>
      </c>
      <c r="H60" s="144">
        <f>'LAUS File'!O466</f>
        <v>0</v>
      </c>
      <c r="I60" s="144">
        <f>'LAUS File'!O467</f>
        <v>0</v>
      </c>
      <c r="J60" s="144">
        <f>'LAUS File'!O468</f>
        <v>0</v>
      </c>
      <c r="K60" s="141">
        <f>'LAUS File'!O469</f>
        <v>0</v>
      </c>
      <c r="L60" s="92"/>
    </row>
    <row r="61" spans="1:14" ht="11.4" customHeight="1">
      <c r="A61" s="139" t="s">
        <v>161</v>
      </c>
      <c r="B61" s="140">
        <f>'LAUS File'!O234</f>
        <v>0</v>
      </c>
      <c r="C61" s="140">
        <f>'LAUS File'!O235</f>
        <v>0</v>
      </c>
      <c r="D61" s="140">
        <f>'LAUS File'!O236</f>
        <v>0</v>
      </c>
      <c r="E61" s="141">
        <f>'LAUS File'!O237</f>
        <v>0</v>
      </c>
      <c r="G61" s="142" t="s">
        <v>781</v>
      </c>
      <c r="H61" s="144">
        <f>'LAUS File'!O630</f>
        <v>0</v>
      </c>
      <c r="I61" s="144">
        <f>'LAUS File'!O631</f>
        <v>0</v>
      </c>
      <c r="J61" s="144">
        <f>'LAUS File'!O632</f>
        <v>0</v>
      </c>
      <c r="K61" s="141">
        <f>'LAUS File'!O633</f>
        <v>0</v>
      </c>
      <c r="L61" s="92"/>
    </row>
    <row r="62" spans="1:14" ht="11.4" customHeight="1">
      <c r="A62" s="139" t="s">
        <v>699</v>
      </c>
      <c r="B62" s="140">
        <f>'LAUS File'!O238</f>
        <v>0</v>
      </c>
      <c r="C62" s="140">
        <f>'LAUS File'!O239</f>
        <v>0</v>
      </c>
      <c r="D62" s="140">
        <f>'LAUS File'!O240</f>
        <v>0</v>
      </c>
      <c r="E62" s="141">
        <f>'LAUS File'!O241</f>
        <v>0</v>
      </c>
      <c r="G62" s="142" t="s">
        <v>788</v>
      </c>
      <c r="H62" s="144">
        <f>'LAUS File'!O662</f>
        <v>0</v>
      </c>
      <c r="I62" s="144">
        <f>'LAUS File'!O663</f>
        <v>0</v>
      </c>
      <c r="J62" s="144">
        <f>'LAUS File'!O664</f>
        <v>0</v>
      </c>
      <c r="K62" s="141">
        <f>'LAUS File'!O665</f>
        <v>0</v>
      </c>
      <c r="L62" s="92"/>
    </row>
    <row r="63" spans="1:14" ht="11.4" customHeight="1">
      <c r="A63" s="139" t="s">
        <v>700</v>
      </c>
      <c r="B63" s="140">
        <f>'LAUS File'!O246</f>
        <v>0</v>
      </c>
      <c r="C63" s="140">
        <f>'LAUS File'!O247</f>
        <v>0</v>
      </c>
      <c r="D63" s="140">
        <f>'LAUS File'!O248</f>
        <v>0</v>
      </c>
      <c r="E63" s="141">
        <f>'LAUS File'!O249</f>
        <v>0</v>
      </c>
      <c r="G63" s="142" t="s">
        <v>796</v>
      </c>
      <c r="H63" s="144">
        <f>'LAUS File'!O706</f>
        <v>0</v>
      </c>
      <c r="I63" s="144">
        <f>'LAUS File'!O707</f>
        <v>0</v>
      </c>
      <c r="J63" s="144">
        <f>'LAUS File'!O708</f>
        <v>0</v>
      </c>
      <c r="K63" s="141">
        <f>'LAUS File'!O709</f>
        <v>0</v>
      </c>
      <c r="L63" s="92"/>
      <c r="N63" s="96"/>
    </row>
    <row r="64" spans="1:14" ht="11.4" customHeight="1">
      <c r="A64" s="139" t="s">
        <v>702</v>
      </c>
      <c r="B64" s="140">
        <f>'LAUS File'!O254</f>
        <v>0</v>
      </c>
      <c r="C64" s="140">
        <f>'LAUS File'!O255</f>
        <v>0</v>
      </c>
      <c r="D64" s="140">
        <f>'LAUS File'!O256</f>
        <v>0</v>
      </c>
      <c r="E64" s="141">
        <f>'LAUS File'!O257</f>
        <v>0</v>
      </c>
      <c r="H64" s="87"/>
      <c r="I64" s="87"/>
      <c r="J64" s="87"/>
      <c r="K64" s="91"/>
      <c r="L64" s="92"/>
      <c r="N64" s="96"/>
    </row>
    <row r="65" spans="1:14" ht="11.4" customHeight="1">
      <c r="A65" s="139" t="s">
        <v>704</v>
      </c>
      <c r="B65" s="140">
        <f>'LAUS File'!O262</f>
        <v>0</v>
      </c>
      <c r="C65" s="140">
        <f>'LAUS File'!O263</f>
        <v>0</v>
      </c>
      <c r="D65" s="140">
        <f>'LAUS File'!O264</f>
        <v>0</v>
      </c>
      <c r="E65" s="141">
        <f>'LAUS File'!O265</f>
        <v>0</v>
      </c>
      <c r="H65" s="87"/>
      <c r="I65" s="87"/>
      <c r="J65" s="87"/>
      <c r="K65" s="91"/>
      <c r="L65" s="92"/>
      <c r="N65" s="96"/>
    </row>
    <row r="66" spans="1:14" ht="11.4" customHeight="1">
      <c r="A66" s="139" t="s">
        <v>708</v>
      </c>
      <c r="B66" s="140">
        <f>'LAUS File'!O282</f>
        <v>0</v>
      </c>
      <c r="C66" s="140">
        <f>'LAUS File'!O283</f>
        <v>0</v>
      </c>
      <c r="D66" s="140">
        <f>'LAUS File'!O284</f>
        <v>0</v>
      </c>
      <c r="E66" s="141">
        <f>'LAUS File'!O285</f>
        <v>0</v>
      </c>
      <c r="H66" s="87"/>
      <c r="I66" s="87"/>
      <c r="J66" s="87"/>
      <c r="K66" s="91"/>
      <c r="L66" s="92"/>
      <c r="N66" s="96"/>
    </row>
    <row r="67" spans="1:14" ht="11.4" customHeight="1">
      <c r="A67" s="139" t="s">
        <v>158</v>
      </c>
      <c r="B67" s="140">
        <f>'LAUS File'!O294</f>
        <v>0</v>
      </c>
      <c r="C67" s="140">
        <f>'LAUS File'!O295</f>
        <v>0</v>
      </c>
      <c r="D67" s="140">
        <f>'LAUS File'!O296</f>
        <v>0</v>
      </c>
      <c r="E67" s="141">
        <f>'LAUS File'!O297</f>
        <v>0</v>
      </c>
      <c r="H67" s="96"/>
      <c r="I67" s="96"/>
      <c r="J67" s="96"/>
      <c r="K67" s="96"/>
      <c r="L67" s="96"/>
      <c r="N67" s="96"/>
    </row>
    <row r="68" spans="1:14" ht="11.4" customHeight="1">
      <c r="A68" s="77"/>
      <c r="B68" s="87"/>
      <c r="C68" s="87"/>
      <c r="D68" s="87"/>
      <c r="E68" s="88"/>
      <c r="H68" s="96"/>
      <c r="I68" s="96"/>
      <c r="J68" s="96"/>
      <c r="K68" s="96"/>
      <c r="L68" s="96"/>
      <c r="N68" s="96"/>
    </row>
    <row r="69" spans="1:14" ht="11.4" customHeight="1">
      <c r="A69" s="90"/>
      <c r="B69" s="87"/>
      <c r="C69" s="87"/>
      <c r="D69" s="87"/>
      <c r="E69" s="88"/>
      <c r="H69" s="96"/>
      <c r="I69" s="96"/>
      <c r="J69" s="96"/>
      <c r="K69" s="97"/>
      <c r="L69" s="97"/>
      <c r="N69" s="96"/>
    </row>
    <row r="70" spans="1:14" ht="11.4" customHeight="1">
      <c r="A70" s="90"/>
      <c r="B70" s="87"/>
      <c r="C70" s="87"/>
      <c r="D70" s="87"/>
      <c r="E70" s="88"/>
      <c r="H70" s="96"/>
      <c r="I70" s="96"/>
      <c r="J70" s="96"/>
      <c r="K70" s="97"/>
      <c r="L70" s="97"/>
    </row>
    <row r="71" spans="1:14" ht="11.4" customHeight="1">
      <c r="A71" s="90"/>
      <c r="B71" s="87"/>
      <c r="C71" s="87"/>
      <c r="D71" s="87"/>
      <c r="E71" s="88"/>
      <c r="H71" s="96"/>
      <c r="I71" s="96"/>
      <c r="J71" s="96"/>
      <c r="K71" s="97"/>
      <c r="L71" s="97"/>
    </row>
    <row r="72" spans="1:14" ht="11.4" customHeight="1">
      <c r="A72" s="90"/>
      <c r="B72" s="87"/>
      <c r="C72" s="87"/>
      <c r="D72" s="87"/>
      <c r="E72" s="88"/>
      <c r="H72" s="96"/>
      <c r="I72" s="96"/>
      <c r="J72" s="96"/>
      <c r="K72" s="97"/>
      <c r="L72" s="97"/>
    </row>
    <row r="73" spans="1:14" ht="11.4" customHeight="1">
      <c r="A73" s="90"/>
      <c r="B73" s="87"/>
      <c r="C73" s="87"/>
      <c r="D73" s="87"/>
      <c r="E73" s="88"/>
      <c r="H73" s="96"/>
      <c r="I73" s="96"/>
      <c r="J73" s="96"/>
      <c r="K73" s="97"/>
      <c r="L73" s="97"/>
    </row>
    <row r="74" spans="1:14" ht="11.4" customHeight="1">
      <c r="A74" s="77"/>
      <c r="B74" s="87"/>
      <c r="C74" s="87"/>
      <c r="D74" s="87"/>
      <c r="E74" s="88"/>
      <c r="H74" s="96"/>
      <c r="I74" s="96"/>
      <c r="J74" s="96"/>
      <c r="K74" s="96"/>
      <c r="L74" s="96"/>
    </row>
    <row r="75" spans="1:14" ht="5.15" customHeight="1">
      <c r="A75" s="77"/>
      <c r="B75" s="98"/>
      <c r="C75" s="98"/>
      <c r="D75" s="98"/>
      <c r="E75" s="91"/>
      <c r="G75" s="96" t="s">
        <v>579</v>
      </c>
      <c r="H75" s="96"/>
      <c r="I75" s="96"/>
      <c r="J75" s="96"/>
      <c r="K75" s="96"/>
      <c r="L75" s="96"/>
    </row>
    <row r="76" spans="1:14" ht="11.15" customHeight="1">
      <c r="A76" s="58" t="s">
        <v>568</v>
      </c>
      <c r="B76" s="58"/>
      <c r="C76" s="58"/>
      <c r="D76" s="58"/>
      <c r="E76" s="59"/>
      <c r="F76" s="60" t="s">
        <v>580</v>
      </c>
      <c r="G76" s="58"/>
      <c r="H76" s="58"/>
      <c r="I76" s="58"/>
      <c r="J76" s="58"/>
      <c r="K76" s="61" t="str">
        <f>K1</f>
        <v>Technical Contact (860)263-6293</v>
      </c>
      <c r="L76" s="61"/>
    </row>
    <row r="77" spans="1:14" ht="11.15" customHeight="1">
      <c r="A77" s="58" t="s">
        <v>5</v>
      </c>
      <c r="B77" s="58"/>
      <c r="C77" s="58"/>
      <c r="D77" s="58"/>
      <c r="E77" s="59"/>
      <c r="F77" s="58"/>
      <c r="G77" s="58"/>
      <c r="H77" s="58"/>
      <c r="I77" s="58"/>
      <c r="J77" s="61" t="s">
        <v>571</v>
      </c>
      <c r="K77" s="59"/>
      <c r="L77" s="59"/>
    </row>
    <row r="78" spans="1:14" ht="11.15" customHeight="1">
      <c r="A78" s="63" t="s">
        <v>572</v>
      </c>
      <c r="B78" s="58"/>
      <c r="C78" s="58"/>
      <c r="D78" s="58"/>
      <c r="E78" s="59"/>
      <c r="F78" s="58"/>
      <c r="G78" s="58"/>
      <c r="H78" s="58"/>
      <c r="I78" s="58"/>
      <c r="J78" s="58"/>
      <c r="K78" s="64" t="s">
        <v>573</v>
      </c>
      <c r="L78" s="64"/>
    </row>
    <row r="79" spans="1:14" ht="25">
      <c r="A79" s="158" t="s">
        <v>214</v>
      </c>
      <c r="B79" s="158"/>
      <c r="C79" s="158"/>
      <c r="D79" s="158"/>
      <c r="E79" s="158"/>
      <c r="F79" s="158"/>
      <c r="G79" s="158"/>
      <c r="H79" s="158"/>
      <c r="I79" s="158"/>
      <c r="J79" s="158"/>
      <c r="K79" s="158"/>
      <c r="L79" s="65"/>
    </row>
    <row r="80" spans="1:14" s="67" customFormat="1" ht="12.9" customHeight="1">
      <c r="A80" s="165" t="s">
        <v>574</v>
      </c>
      <c r="B80" s="165"/>
      <c r="C80" s="165"/>
      <c r="D80" s="165"/>
      <c r="E80" s="165"/>
      <c r="F80" s="165"/>
      <c r="G80" s="165"/>
      <c r="H80" s="165"/>
      <c r="I80" s="165"/>
      <c r="J80" s="165"/>
      <c r="K80" s="165"/>
      <c r="L80" s="66"/>
    </row>
    <row r="81" spans="1:12" ht="12.9" customHeight="1">
      <c r="A81" s="166" t="s">
        <v>575</v>
      </c>
      <c r="B81" s="166"/>
      <c r="C81" s="166"/>
      <c r="D81" s="166"/>
      <c r="E81" s="166"/>
      <c r="F81" s="166"/>
      <c r="G81" s="166"/>
      <c r="H81" s="166"/>
      <c r="I81" s="166"/>
      <c r="J81" s="166"/>
      <c r="K81" s="166"/>
      <c r="L81" s="68"/>
    </row>
    <row r="82" spans="1:12" ht="12" customHeight="1">
      <c r="A82" s="162" t="str">
        <f>+A7</f>
        <v>NOVEMBER 2026</v>
      </c>
      <c r="B82" s="162"/>
      <c r="C82" s="162"/>
      <c r="D82" s="162"/>
      <c r="E82" s="162"/>
      <c r="F82" s="162"/>
      <c r="G82" s="162"/>
      <c r="H82" s="162"/>
      <c r="I82" s="162"/>
      <c r="J82" s="162"/>
      <c r="K82" s="162"/>
      <c r="L82" s="69"/>
    </row>
    <row r="83" spans="1:12" ht="5.15" customHeight="1">
      <c r="A83" s="70" t="s">
        <v>148</v>
      </c>
      <c r="B83" s="71"/>
      <c r="C83" s="71"/>
      <c r="D83" s="71"/>
      <c r="F83" s="71"/>
      <c r="G83" s="71"/>
      <c r="H83" s="71"/>
      <c r="I83" s="71"/>
      <c r="J83" s="71"/>
      <c r="K83" s="71"/>
      <c r="L83" s="71"/>
    </row>
    <row r="84" spans="1:12" ht="11.4" customHeight="1">
      <c r="A84" s="163" t="s">
        <v>576</v>
      </c>
      <c r="B84" s="163"/>
      <c r="C84" s="163"/>
      <c r="D84" s="163"/>
      <c r="E84" s="163"/>
      <c r="F84" s="163"/>
      <c r="G84" s="163"/>
      <c r="H84" s="163"/>
      <c r="I84" s="163"/>
      <c r="J84" s="163"/>
      <c r="K84" s="163"/>
      <c r="L84" s="73"/>
    </row>
    <row r="85" spans="1:12" ht="5.15" customHeight="1">
      <c r="A85" s="70" t="s">
        <v>148</v>
      </c>
      <c r="B85" s="99"/>
      <c r="C85" s="73"/>
      <c r="D85" s="100"/>
      <c r="E85" s="101"/>
      <c r="F85" s="73"/>
      <c r="G85" s="73"/>
      <c r="H85" s="73"/>
      <c r="I85" s="73"/>
      <c r="J85" s="73"/>
      <c r="K85" s="73"/>
      <c r="L85" s="73"/>
    </row>
    <row r="86" spans="1:12" s="102" customFormat="1" ht="11.4" customHeight="1">
      <c r="A86" s="74" t="s">
        <v>577</v>
      </c>
      <c r="B86" s="75" t="s">
        <v>169</v>
      </c>
      <c r="C86" s="75" t="s">
        <v>578</v>
      </c>
      <c r="D86" s="75" t="s">
        <v>168</v>
      </c>
      <c r="E86" s="76" t="s">
        <v>154</v>
      </c>
      <c r="F86" s="77"/>
      <c r="G86" s="74" t="s">
        <v>577</v>
      </c>
      <c r="H86" s="75" t="s">
        <v>169</v>
      </c>
      <c r="I86" s="75" t="s">
        <v>578</v>
      </c>
      <c r="J86" s="75" t="s">
        <v>168</v>
      </c>
      <c r="K86" s="76" t="s">
        <v>154</v>
      </c>
      <c r="L86" s="75"/>
    </row>
    <row r="87" spans="1:12" s="102" customFormat="1" ht="5.15" customHeight="1">
      <c r="A87" s="74"/>
      <c r="B87" s="75"/>
      <c r="C87" s="75"/>
      <c r="D87" s="75"/>
      <c r="E87" s="76"/>
      <c r="F87" s="77"/>
      <c r="G87" s="74"/>
      <c r="H87" s="75"/>
      <c r="I87" s="75"/>
      <c r="J87" s="75"/>
      <c r="K87" s="76"/>
      <c r="L87" s="75"/>
    </row>
    <row r="88" spans="1:12" ht="11.4" customHeight="1">
      <c r="A88" s="83" t="s">
        <v>801</v>
      </c>
      <c r="B88" s="81"/>
      <c r="C88" s="81"/>
      <c r="D88" s="81"/>
      <c r="E88" s="82"/>
      <c r="G88" s="80" t="s">
        <v>587</v>
      </c>
      <c r="H88" s="81"/>
      <c r="I88" s="81"/>
      <c r="J88" s="81"/>
      <c r="K88" s="82"/>
    </row>
    <row r="89" spans="1:12" ht="11.4" customHeight="1">
      <c r="A89" s="81"/>
      <c r="B89" s="95">
        <f>'LAUS File'!O818</f>
        <v>0</v>
      </c>
      <c r="C89" s="95">
        <f>'LAUS File'!O819</f>
        <v>0</v>
      </c>
      <c r="D89" s="95">
        <f>'LAUS File'!O820</f>
        <v>0</v>
      </c>
      <c r="E89" s="94">
        <f>'LAUS File'!O821</f>
        <v>0</v>
      </c>
      <c r="G89" s="83"/>
      <c r="H89" s="95">
        <f>'LAUS File'!O830</f>
        <v>0</v>
      </c>
      <c r="I89" s="95">
        <f>'LAUS File'!O831</f>
        <v>0</v>
      </c>
      <c r="J89" s="95">
        <f>'LAUS File'!O832</f>
        <v>0</v>
      </c>
      <c r="K89" s="94">
        <f>'LAUS File'!O833</f>
        <v>0</v>
      </c>
    </row>
    <row r="90" spans="1:12" ht="11.4" customHeight="1">
      <c r="A90" s="142" t="s">
        <v>670</v>
      </c>
      <c r="B90" s="144">
        <f>'LAUS File'!O90</f>
        <v>0</v>
      </c>
      <c r="C90" s="144">
        <f>'LAUS File'!O91</f>
        <v>0</v>
      </c>
      <c r="D90" s="144">
        <f>'LAUS File'!O92</f>
        <v>0</v>
      </c>
      <c r="E90" s="141">
        <f>'LAUS File'!O93</f>
        <v>0</v>
      </c>
      <c r="G90" s="139" t="s">
        <v>663</v>
      </c>
      <c r="H90" s="144">
        <f>'LAUS File'!O58</f>
        <v>0</v>
      </c>
      <c r="I90" s="144">
        <f>'LAUS File'!O59</f>
        <v>0</v>
      </c>
      <c r="J90" s="144">
        <f>'LAUS File'!O60</f>
        <v>0</v>
      </c>
      <c r="K90" s="141">
        <f>'LAUS File'!O61</f>
        <v>0</v>
      </c>
    </row>
    <row r="91" spans="1:12" ht="11.4" customHeight="1">
      <c r="A91" s="142" t="s">
        <v>682</v>
      </c>
      <c r="B91" s="144">
        <f>'LAUS File'!O150</f>
        <v>0</v>
      </c>
      <c r="C91" s="144">
        <f>'LAUS File'!O151</f>
        <v>0</v>
      </c>
      <c r="D91" s="144">
        <f>'LAUS File'!O152</f>
        <v>0</v>
      </c>
      <c r="E91" s="141">
        <f>'LAUS File'!O153</f>
        <v>0</v>
      </c>
      <c r="G91" s="142" t="s">
        <v>674</v>
      </c>
      <c r="H91" s="145">
        <f>'LAUS File'!O118</f>
        <v>0</v>
      </c>
      <c r="I91" s="145">
        <f>'LAUS File'!O119</f>
        <v>0</v>
      </c>
      <c r="J91" s="145">
        <f>'LAUS File'!O120</f>
        <v>0</v>
      </c>
      <c r="K91" s="141">
        <f>'LAUS File'!O121</f>
        <v>0</v>
      </c>
    </row>
    <row r="92" spans="1:12" ht="11.4" customHeight="1">
      <c r="A92" s="142" t="s">
        <v>696</v>
      </c>
      <c r="B92" s="144">
        <f>'LAUS File'!O218</f>
        <v>0</v>
      </c>
      <c r="C92" s="144">
        <f>'LAUS File'!O219</f>
        <v>0</v>
      </c>
      <c r="D92" s="144">
        <f>'LAUS File'!O220</f>
        <v>0</v>
      </c>
      <c r="E92" s="141">
        <f>'LAUS File'!O221</f>
        <v>0</v>
      </c>
      <c r="G92" s="142" t="s">
        <v>675</v>
      </c>
      <c r="H92" s="144">
        <f>'LAUS File'!O122</f>
        <v>0</v>
      </c>
      <c r="I92" s="144">
        <f>'LAUS File'!O123</f>
        <v>0</v>
      </c>
      <c r="J92" s="144">
        <f>'LAUS File'!O124</f>
        <v>0</v>
      </c>
      <c r="K92" s="141">
        <f>'LAUS File'!O125</f>
        <v>0</v>
      </c>
    </row>
    <row r="93" spans="1:12" ht="11.4" customHeight="1">
      <c r="A93" s="142" t="s">
        <v>701</v>
      </c>
      <c r="B93" s="144">
        <f>'LAUS File'!O250</f>
        <v>0</v>
      </c>
      <c r="C93" s="144">
        <f>'LAUS File'!O251</f>
        <v>0</v>
      </c>
      <c r="D93" s="144">
        <f>'LAUS File'!O252</f>
        <v>0</v>
      </c>
      <c r="E93" s="141">
        <f>'LAUS File'!O253</f>
        <v>0</v>
      </c>
      <c r="G93" s="142" t="s">
        <v>683</v>
      </c>
      <c r="H93" s="144">
        <f>'LAUS File'!O154</f>
        <v>0</v>
      </c>
      <c r="I93" s="144">
        <f>'LAUS File'!O155</f>
        <v>0</v>
      </c>
      <c r="J93" s="144">
        <f>'LAUS File'!O156</f>
        <v>0</v>
      </c>
      <c r="K93" s="141">
        <f>'LAUS File'!O157</f>
        <v>0</v>
      </c>
    </row>
    <row r="94" spans="1:12" ht="11.4" customHeight="1">
      <c r="A94" s="142" t="s">
        <v>705</v>
      </c>
      <c r="B94" s="144">
        <f>'LAUS File'!O270</f>
        <v>0</v>
      </c>
      <c r="C94" s="144">
        <f>'LAUS File'!O271</f>
        <v>0</v>
      </c>
      <c r="D94" s="144">
        <f>'LAUS File'!O272</f>
        <v>0</v>
      </c>
      <c r="E94" s="141">
        <f>'LAUS File'!O273</f>
        <v>0</v>
      </c>
      <c r="G94" s="142" t="s">
        <v>685</v>
      </c>
      <c r="H94" s="144">
        <f>'LAUS File'!O162</f>
        <v>0</v>
      </c>
      <c r="I94" s="144">
        <f>'LAUS File'!O163</f>
        <v>0</v>
      </c>
      <c r="J94" s="144">
        <f>'LAUS File'!O164</f>
        <v>0</v>
      </c>
      <c r="K94" s="141">
        <f>'LAUS File'!O165</f>
        <v>0</v>
      </c>
    </row>
    <row r="95" spans="1:12" ht="11.4" customHeight="1">
      <c r="A95" s="142" t="s">
        <v>706</v>
      </c>
      <c r="B95" s="144">
        <f>'LAUS File'!O274</f>
        <v>0</v>
      </c>
      <c r="C95" s="144">
        <f>'LAUS File'!O275</f>
        <v>0</v>
      </c>
      <c r="D95" s="144">
        <f>'LAUS File'!O276</f>
        <v>0</v>
      </c>
      <c r="E95" s="141">
        <f>'LAUS File'!O277</f>
        <v>0</v>
      </c>
      <c r="G95" s="142" t="s">
        <v>703</v>
      </c>
      <c r="H95" s="144">
        <f>'LAUS File'!O258</f>
        <v>0</v>
      </c>
      <c r="I95" s="144">
        <f>'LAUS File'!O259</f>
        <v>0</v>
      </c>
      <c r="J95" s="144">
        <f>'LAUS File'!O260</f>
        <v>0</v>
      </c>
      <c r="K95" s="141">
        <f>'LAUS File'!O261</f>
        <v>0</v>
      </c>
    </row>
    <row r="96" spans="1:12" ht="11.4" customHeight="1">
      <c r="A96" s="142" t="s">
        <v>717</v>
      </c>
      <c r="B96" s="144">
        <f>'LAUS File'!O322</f>
        <v>0</v>
      </c>
      <c r="C96" s="144">
        <f>'LAUS File'!O323</f>
        <v>0</v>
      </c>
      <c r="D96" s="144">
        <f>'LAUS File'!O324</f>
        <v>0</v>
      </c>
      <c r="E96" s="141">
        <f>'LAUS File'!O325</f>
        <v>0</v>
      </c>
      <c r="G96" s="142" t="s">
        <v>711</v>
      </c>
      <c r="H96" s="144">
        <f>'LAUS File'!O298</f>
        <v>0</v>
      </c>
      <c r="I96" s="144">
        <f>'LAUS File'!O299</f>
        <v>0</v>
      </c>
      <c r="J96" s="144">
        <f>'LAUS File'!O300</f>
        <v>0</v>
      </c>
      <c r="K96" s="141">
        <f>'LAUS File'!O301</f>
        <v>0</v>
      </c>
    </row>
    <row r="97" spans="1:11" ht="11.4" customHeight="1">
      <c r="A97" s="142" t="s">
        <v>718</v>
      </c>
      <c r="B97" s="144">
        <f>'LAUS File'!O326</f>
        <v>0</v>
      </c>
      <c r="C97" s="144">
        <f>'LAUS File'!O327</f>
        <v>0</v>
      </c>
      <c r="D97" s="144">
        <f>'LAUS File'!O328</f>
        <v>0</v>
      </c>
      <c r="E97" s="141">
        <f>'LAUS File'!O329</f>
        <v>0</v>
      </c>
      <c r="G97" s="142" t="s">
        <v>712</v>
      </c>
      <c r="H97" s="144">
        <f>'LAUS File'!O302</f>
        <v>0</v>
      </c>
      <c r="I97" s="144">
        <f>'LAUS File'!O303</f>
        <v>0</v>
      </c>
      <c r="J97" s="144">
        <f>'LAUS File'!O304</f>
        <v>0</v>
      </c>
      <c r="K97" s="141">
        <f>'LAUS File'!O305</f>
        <v>0</v>
      </c>
    </row>
    <row r="98" spans="1:11" ht="11.4" customHeight="1">
      <c r="A98" s="142" t="s">
        <v>719</v>
      </c>
      <c r="B98" s="144">
        <f>'LAUS File'!O330</f>
        <v>0</v>
      </c>
      <c r="C98" s="144">
        <f>'LAUS File'!O331</f>
        <v>0</v>
      </c>
      <c r="D98" s="144">
        <f>'LAUS File'!O332</f>
        <v>0</v>
      </c>
      <c r="E98" s="141">
        <f>'LAUS File'!O333</f>
        <v>0</v>
      </c>
      <c r="G98" s="142" t="s">
        <v>714</v>
      </c>
      <c r="H98" s="144">
        <f>'LAUS File'!O310</f>
        <v>0</v>
      </c>
      <c r="I98" s="144">
        <f>'LAUS File'!O311</f>
        <v>0</v>
      </c>
      <c r="J98" s="144">
        <f>'LAUS File'!O312</f>
        <v>0</v>
      </c>
      <c r="K98" s="141">
        <f>'LAUS File'!O313</f>
        <v>0</v>
      </c>
    </row>
    <row r="99" spans="1:11" ht="11.4" customHeight="1">
      <c r="A99" s="142" t="s">
        <v>731</v>
      </c>
      <c r="B99" s="144">
        <f>'LAUS File'!O382</f>
        <v>0</v>
      </c>
      <c r="C99" s="144">
        <f>'LAUS File'!O383</f>
        <v>0</v>
      </c>
      <c r="D99" s="144">
        <f>'LAUS File'!O384</f>
        <v>0</v>
      </c>
      <c r="E99" s="141">
        <f>'LAUS File'!O385</f>
        <v>0</v>
      </c>
      <c r="G99" s="142" t="s">
        <v>720</v>
      </c>
      <c r="H99" s="144">
        <f>'LAUS File'!O334</f>
        <v>0</v>
      </c>
      <c r="I99" s="144">
        <f>'LAUS File'!O335</f>
        <v>0</v>
      </c>
      <c r="J99" s="144">
        <f>'LAUS File'!O336</f>
        <v>0</v>
      </c>
      <c r="K99" s="141">
        <f>'LAUS File'!O337</f>
        <v>0</v>
      </c>
    </row>
    <row r="100" spans="1:11" ht="11.4" customHeight="1">
      <c r="A100" s="142" t="s">
        <v>737</v>
      </c>
      <c r="B100" s="144">
        <f>'LAUS File'!O418</f>
        <v>0</v>
      </c>
      <c r="C100" s="144">
        <f>'LAUS File'!O419</f>
        <v>0</v>
      </c>
      <c r="D100" s="144">
        <f>'LAUS File'!O420</f>
        <v>0</v>
      </c>
      <c r="E100" s="141">
        <f>'LAUS File'!O421</f>
        <v>0</v>
      </c>
      <c r="G100" s="142" t="s">
        <v>732</v>
      </c>
      <c r="H100" s="144">
        <f>'LAUS File'!O386</f>
        <v>0</v>
      </c>
      <c r="I100" s="144">
        <f>'LAUS File'!O387</f>
        <v>0</v>
      </c>
      <c r="J100" s="144">
        <f>'LAUS File'!O388</f>
        <v>0</v>
      </c>
      <c r="K100" s="141">
        <f>'LAUS File'!O389</f>
        <v>0</v>
      </c>
    </row>
    <row r="101" spans="1:11" ht="11.4" customHeight="1">
      <c r="A101" s="142" t="s">
        <v>742</v>
      </c>
      <c r="B101" s="144">
        <f>'LAUS File'!O446</f>
        <v>0</v>
      </c>
      <c r="C101" s="144">
        <f>'LAUS File'!O447</f>
        <v>0</v>
      </c>
      <c r="D101" s="144">
        <f>'LAUS File'!O448</f>
        <v>0</v>
      </c>
      <c r="E101" s="141">
        <f>'LAUS File'!O449</f>
        <v>0</v>
      </c>
      <c r="G101" s="142" t="s">
        <v>735</v>
      </c>
      <c r="H101" s="144">
        <f>'LAUS File'!O406</f>
        <v>0</v>
      </c>
      <c r="I101" s="144">
        <f>'LAUS File'!O407</f>
        <v>0</v>
      </c>
      <c r="J101" s="144">
        <f>'LAUS File'!O408</f>
        <v>0</v>
      </c>
      <c r="K101" s="141">
        <f>'LAUS File'!O409</f>
        <v>0</v>
      </c>
    </row>
    <row r="102" spans="1:11" ht="11.4" customHeight="1">
      <c r="A102" s="142" t="s">
        <v>743</v>
      </c>
      <c r="B102" s="144">
        <f>'LAUS File'!O454</f>
        <v>0</v>
      </c>
      <c r="C102" s="144">
        <f>'LAUS File'!O455</f>
        <v>0</v>
      </c>
      <c r="D102" s="144">
        <f>'LAUS File'!O456</f>
        <v>0</v>
      </c>
      <c r="E102" s="141">
        <f>'LAUS File'!O457</f>
        <v>0</v>
      </c>
      <c r="G102" s="142" t="s">
        <v>738</v>
      </c>
      <c r="H102" s="144">
        <f>'LAUS File'!O430</f>
        <v>0</v>
      </c>
      <c r="I102" s="144">
        <f>'LAUS File'!O431</f>
        <v>0</v>
      </c>
      <c r="J102" s="144">
        <f>'LAUS File'!O432</f>
        <v>0</v>
      </c>
      <c r="K102" s="141">
        <f>'LAUS File'!O433</f>
        <v>0</v>
      </c>
    </row>
    <row r="103" spans="1:11" ht="11.4" customHeight="1">
      <c r="A103" s="142" t="s">
        <v>753</v>
      </c>
      <c r="B103" s="144">
        <f>'LAUS File'!O494</f>
        <v>0</v>
      </c>
      <c r="C103" s="144">
        <f>'LAUS File'!O495</f>
        <v>0</v>
      </c>
      <c r="D103" s="144">
        <f>'LAUS File'!O496</f>
        <v>0</v>
      </c>
      <c r="E103" s="141">
        <f>'LAUS File'!O497</f>
        <v>0</v>
      </c>
      <c r="G103" s="142" t="s">
        <v>740</v>
      </c>
      <c r="H103" s="144">
        <f>'LAUS File'!O438</f>
        <v>0</v>
      </c>
      <c r="I103" s="144">
        <f>'LAUS File'!O439</f>
        <v>0</v>
      </c>
      <c r="J103" s="144">
        <f>'LAUS File'!O440</f>
        <v>0</v>
      </c>
      <c r="K103" s="141">
        <f>'LAUS File'!O441</f>
        <v>0</v>
      </c>
    </row>
    <row r="104" spans="1:11" ht="11.4" customHeight="1">
      <c r="A104" s="142" t="s">
        <v>758</v>
      </c>
      <c r="B104" s="144">
        <f>'LAUS File'!O522</f>
        <v>0</v>
      </c>
      <c r="C104" s="144">
        <f>'LAUS File'!O523</f>
        <v>0</v>
      </c>
      <c r="D104" s="144">
        <f>'LAUS File'!O524</f>
        <v>0</v>
      </c>
      <c r="E104" s="141">
        <f>'LAUS File'!O525</f>
        <v>0</v>
      </c>
      <c r="G104" s="142" t="s">
        <v>757</v>
      </c>
      <c r="H104" s="144">
        <f>'LAUS File'!O518</f>
        <v>0</v>
      </c>
      <c r="I104" s="144">
        <f>'LAUS File'!O519</f>
        <v>0</v>
      </c>
      <c r="J104" s="144">
        <f>'LAUS File'!O520</f>
        <v>0</v>
      </c>
      <c r="K104" s="141">
        <f>'LAUS File'!O521</f>
        <v>0</v>
      </c>
    </row>
    <row r="105" spans="1:11" ht="11.4" customHeight="1">
      <c r="A105" s="142" t="s">
        <v>770</v>
      </c>
      <c r="B105" s="144">
        <f>'LAUS File'!O570</f>
        <v>0</v>
      </c>
      <c r="C105" s="144">
        <f>'LAUS File'!O571</f>
        <v>0</v>
      </c>
      <c r="D105" s="144">
        <f>'LAUS File'!O572</f>
        <v>0</v>
      </c>
      <c r="E105" s="141">
        <f>'LAUS File'!O573</f>
        <v>0</v>
      </c>
      <c r="G105" s="142" t="s">
        <v>759</v>
      </c>
      <c r="H105" s="144">
        <f>'LAUS File'!O526</f>
        <v>0</v>
      </c>
      <c r="I105" s="144">
        <f>'LAUS File'!O527</f>
        <v>0</v>
      </c>
      <c r="J105" s="144">
        <f>'LAUS File'!O528</f>
        <v>0</v>
      </c>
      <c r="K105" s="141">
        <f>'LAUS File'!O529</f>
        <v>0</v>
      </c>
    </row>
    <row r="106" spans="1:11" ht="11.4" customHeight="1">
      <c r="A106" s="142" t="s">
        <v>773</v>
      </c>
      <c r="B106" s="144">
        <f>'LAUS File'!O586</f>
        <v>0</v>
      </c>
      <c r="C106" s="144">
        <f>'LAUS File'!O587</f>
        <v>0</v>
      </c>
      <c r="D106" s="144">
        <f>'LAUS File'!O588</f>
        <v>0</v>
      </c>
      <c r="E106" s="141">
        <f>'LAUS File'!O589</f>
        <v>0</v>
      </c>
      <c r="G106" s="142" t="s">
        <v>763</v>
      </c>
      <c r="H106" s="144">
        <f>'LAUS File'!O538</f>
        <v>0</v>
      </c>
      <c r="I106" s="144">
        <f>'LAUS File'!O539</f>
        <v>0</v>
      </c>
      <c r="J106" s="144">
        <f>'LAUS File'!O540</f>
        <v>0</v>
      </c>
      <c r="K106" s="141">
        <f>'LAUS File'!O541</f>
        <v>0</v>
      </c>
    </row>
    <row r="107" spans="1:11" ht="11.4" customHeight="1">
      <c r="A107" s="142" t="s">
        <v>784</v>
      </c>
      <c r="B107" s="144">
        <f>'LAUS File'!O646</f>
        <v>0</v>
      </c>
      <c r="C107" s="144">
        <f>'LAUS File'!O647</f>
        <v>0</v>
      </c>
      <c r="D107" s="144">
        <f>'LAUS File'!O648</f>
        <v>0</v>
      </c>
      <c r="E107" s="141">
        <f>'LAUS File'!O649</f>
        <v>0</v>
      </c>
      <c r="G107" s="142" t="s">
        <v>162</v>
      </c>
      <c r="H107" s="144">
        <f>'LAUS File'!O610</f>
        <v>0</v>
      </c>
      <c r="I107" s="144">
        <f>'LAUS File'!O611</f>
        <v>0</v>
      </c>
      <c r="J107" s="144">
        <f>'LAUS File'!O612</f>
        <v>0</v>
      </c>
      <c r="K107" s="141">
        <f>'LAUS File'!O613</f>
        <v>0</v>
      </c>
    </row>
    <row r="108" spans="1:11" ht="11.4" customHeight="1">
      <c r="A108" s="139" t="s">
        <v>792</v>
      </c>
      <c r="B108" s="144">
        <f>'LAUS File'!O690</f>
        <v>0</v>
      </c>
      <c r="C108" s="144">
        <f>'LAUS File'!O691</f>
        <v>0</v>
      </c>
      <c r="D108" s="144">
        <f>'LAUS File'!O692</f>
        <v>0</v>
      </c>
      <c r="E108" s="141">
        <f>'LAUS File'!O693</f>
        <v>0</v>
      </c>
      <c r="G108" s="142" t="s">
        <v>782</v>
      </c>
      <c r="H108" s="144">
        <f>'LAUS File'!O634</f>
        <v>0</v>
      </c>
      <c r="I108" s="144">
        <f>'LAUS File'!O635</f>
        <v>0</v>
      </c>
      <c r="J108" s="144">
        <f>'LAUS File'!O636</f>
        <v>0</v>
      </c>
      <c r="K108" s="141">
        <f>'LAUS File'!O637</f>
        <v>0</v>
      </c>
    </row>
    <row r="109" spans="1:11" ht="11.4" customHeight="1">
      <c r="A109" s="77"/>
      <c r="B109" s="98"/>
      <c r="C109" s="98"/>
      <c r="D109" s="98"/>
      <c r="E109" s="91"/>
      <c r="G109" s="142" t="s">
        <v>783</v>
      </c>
      <c r="H109" s="144">
        <f>'LAUS File'!O638</f>
        <v>0</v>
      </c>
      <c r="I109" s="144">
        <f>'LAUS File'!O639</f>
        <v>0</v>
      </c>
      <c r="J109" s="144">
        <f>'LAUS File'!O640</f>
        <v>0</v>
      </c>
      <c r="K109" s="141">
        <f>'LAUS File'!O641</f>
        <v>0</v>
      </c>
    </row>
    <row r="110" spans="1:11" ht="11.4" customHeight="1">
      <c r="G110" s="142" t="s">
        <v>791</v>
      </c>
      <c r="H110" s="144">
        <f>'LAUS File'!O686</f>
        <v>0</v>
      </c>
      <c r="I110" s="144">
        <f>'LAUS File'!O687</f>
        <v>0</v>
      </c>
      <c r="J110" s="144">
        <f>'LAUS File'!O688</f>
        <v>0</v>
      </c>
      <c r="K110" s="141">
        <f>'LAUS File'!O689</f>
        <v>0</v>
      </c>
    </row>
    <row r="111" spans="1:11" ht="11.4" customHeight="1">
      <c r="A111" s="83" t="s">
        <v>803</v>
      </c>
      <c r="B111" s="95"/>
      <c r="C111" s="95"/>
      <c r="D111" s="95"/>
      <c r="E111" s="94"/>
    </row>
    <row r="112" spans="1:11" ht="11.4" customHeight="1">
      <c r="A112" s="83"/>
      <c r="B112" s="95">
        <f>'LAUS File'!O798</f>
        <v>0</v>
      </c>
      <c r="C112" s="95">
        <f>'LAUS File'!O799</f>
        <v>0</v>
      </c>
      <c r="D112" s="95">
        <f>'LAUS File'!O800</f>
        <v>0</v>
      </c>
      <c r="E112" s="94">
        <f>'LAUS File'!O801</f>
        <v>0</v>
      </c>
    </row>
    <row r="113" spans="1:12" ht="11.4" customHeight="1">
      <c r="A113" s="142" t="s">
        <v>661</v>
      </c>
      <c r="B113" s="140">
        <f>'LAUS File'!O50</f>
        <v>0</v>
      </c>
      <c r="C113" s="140">
        <f>'LAUS File'!O51</f>
        <v>0</v>
      </c>
      <c r="D113" s="140">
        <f>'LAUS File'!O52</f>
        <v>0</v>
      </c>
      <c r="E113" s="129">
        <f>'LAUS File'!O53</f>
        <v>0</v>
      </c>
      <c r="G113" s="80" t="s">
        <v>802</v>
      </c>
      <c r="H113" s="81"/>
      <c r="I113" s="81"/>
      <c r="J113" s="81"/>
      <c r="K113" s="82"/>
    </row>
    <row r="114" spans="1:12" ht="11.4" customHeight="1">
      <c r="A114" s="142" t="s">
        <v>673</v>
      </c>
      <c r="B114" s="140">
        <f>'LAUS File'!O114</f>
        <v>0</v>
      </c>
      <c r="C114" s="140">
        <f>'LAUS File'!O115</f>
        <v>0</v>
      </c>
      <c r="D114" s="140">
        <f>'LAUS File'!O116</f>
        <v>0</v>
      </c>
      <c r="E114" s="141">
        <f>'LAUS File'!O117</f>
        <v>0</v>
      </c>
      <c r="G114" s="81"/>
      <c r="H114" s="95">
        <f>'LAUS File'!O822</f>
        <v>0</v>
      </c>
      <c r="I114" s="95">
        <f>'LAUS File'!O823</f>
        <v>0</v>
      </c>
      <c r="J114" s="95">
        <f>'LAUS File'!O824</f>
        <v>0</v>
      </c>
      <c r="K114" s="94">
        <f>'LAUS File'!O825</f>
        <v>0</v>
      </c>
    </row>
    <row r="115" spans="1:12" ht="11.4" customHeight="1">
      <c r="A115" s="142" t="s">
        <v>676</v>
      </c>
      <c r="B115" s="140">
        <f>'LAUS File'!O126</f>
        <v>0</v>
      </c>
      <c r="C115" s="140">
        <f>'LAUS File'!O127</f>
        <v>0</v>
      </c>
      <c r="D115" s="140">
        <f>'LAUS File'!O128</f>
        <v>0</v>
      </c>
      <c r="E115" s="141">
        <f>'LAUS File'!O129</f>
        <v>0</v>
      </c>
      <c r="G115" s="139" t="s">
        <v>660</v>
      </c>
      <c r="H115" s="144">
        <f>'LAUS File'!O46</f>
        <v>0</v>
      </c>
      <c r="I115" s="144">
        <f>'LAUS File'!O47</f>
        <v>0</v>
      </c>
      <c r="J115" s="144">
        <f>'LAUS File'!O48</f>
        <v>0</v>
      </c>
      <c r="K115" s="141">
        <f>'LAUS File'!O49</f>
        <v>0</v>
      </c>
    </row>
    <row r="116" spans="1:12" ht="11.4" customHeight="1">
      <c r="A116" s="142" t="s">
        <v>678</v>
      </c>
      <c r="B116" s="140">
        <f>'LAUS File'!O134</f>
        <v>0</v>
      </c>
      <c r="C116" s="140">
        <f>'LAUS File'!O135</f>
        <v>0</v>
      </c>
      <c r="D116" s="140">
        <f>'LAUS File'!O136</f>
        <v>0</v>
      </c>
      <c r="E116" s="141">
        <f>'LAUS File'!O137</f>
        <v>0</v>
      </c>
      <c r="G116" s="139" t="s">
        <v>664</v>
      </c>
      <c r="H116" s="144">
        <f>'LAUS File'!O62</f>
        <v>0</v>
      </c>
      <c r="I116" s="144">
        <f>'LAUS File'!O63</f>
        <v>0</v>
      </c>
      <c r="J116" s="144">
        <f>'LAUS File'!O64</f>
        <v>0</v>
      </c>
      <c r="K116" s="141">
        <f>'LAUS File'!O65</f>
        <v>0</v>
      </c>
    </row>
    <row r="117" spans="1:12" ht="11.4" customHeight="1">
      <c r="A117" s="142" t="s">
        <v>690</v>
      </c>
      <c r="B117" s="140">
        <f>'LAUS File'!O194</f>
        <v>0</v>
      </c>
      <c r="C117" s="140">
        <f>'LAUS File'!O195</f>
        <v>0</v>
      </c>
      <c r="D117" s="140">
        <f>'LAUS File'!O196</f>
        <v>0</v>
      </c>
      <c r="E117" s="141">
        <f>'LAUS File'!O197</f>
        <v>0</v>
      </c>
      <c r="G117" s="139" t="s">
        <v>667</v>
      </c>
      <c r="H117" s="144">
        <f>'LAUS File'!O78</f>
        <v>0</v>
      </c>
      <c r="I117" s="144">
        <f>'LAUS File'!O79</f>
        <v>0</v>
      </c>
      <c r="J117" s="144">
        <f>'LAUS File'!O80</f>
        <v>0</v>
      </c>
      <c r="K117" s="141">
        <f>'LAUS File'!O81</f>
        <v>0</v>
      </c>
    </row>
    <row r="118" spans="1:12" ht="11.4" customHeight="1">
      <c r="A118" s="142" t="s">
        <v>710</v>
      </c>
      <c r="B118" s="140">
        <f>'LAUS File'!O290</f>
        <v>0</v>
      </c>
      <c r="C118" s="140">
        <f>'LAUS File'!O291</f>
        <v>0</v>
      </c>
      <c r="D118" s="140">
        <f>'LAUS File'!O292</f>
        <v>0</v>
      </c>
      <c r="E118" s="141">
        <f>'LAUS File'!O293</f>
        <v>0</v>
      </c>
      <c r="G118" s="139" t="s">
        <v>672</v>
      </c>
      <c r="H118" s="144">
        <f>'LAUS File'!O106</f>
        <v>0</v>
      </c>
      <c r="I118" s="144">
        <f>'LAUS File'!O107</f>
        <v>0</v>
      </c>
      <c r="J118" s="144">
        <f>'LAUS File'!O108</f>
        <v>0</v>
      </c>
      <c r="K118" s="141">
        <f>'LAUS File'!O109</f>
        <v>0</v>
      </c>
    </row>
    <row r="119" spans="1:12" ht="11.4" customHeight="1">
      <c r="A119" s="142" t="s">
        <v>715</v>
      </c>
      <c r="B119" s="140">
        <f>'LAUS File'!O314</f>
        <v>0</v>
      </c>
      <c r="C119" s="140">
        <f>'LAUS File'!O315</f>
        <v>0</v>
      </c>
      <c r="D119" s="140">
        <f>'LAUS File'!O316</f>
        <v>0</v>
      </c>
      <c r="E119" s="141">
        <f>'LAUS File'!O317</f>
        <v>0</v>
      </c>
      <c r="G119" s="142" t="s">
        <v>679</v>
      </c>
      <c r="H119" s="144">
        <f>'LAUS File'!O138</f>
        <v>0</v>
      </c>
      <c r="I119" s="144">
        <f>'LAUS File'!O139</f>
        <v>0</v>
      </c>
      <c r="J119" s="144">
        <f>'LAUS File'!O140</f>
        <v>0</v>
      </c>
      <c r="K119" s="141">
        <f>'LAUS File'!O141</f>
        <v>0</v>
      </c>
    </row>
    <row r="120" spans="1:12" ht="11.4" customHeight="1">
      <c r="A120" s="142" t="s">
        <v>748</v>
      </c>
      <c r="B120" s="140">
        <f>'LAUS File'!O474</f>
        <v>0</v>
      </c>
      <c r="C120" s="140">
        <f>'LAUS File'!O475</f>
        <v>0</v>
      </c>
      <c r="D120" s="140">
        <f>'LAUS File'!O476</f>
        <v>0</v>
      </c>
      <c r="E120" s="141">
        <f>'LAUS File'!O477</f>
        <v>0</v>
      </c>
      <c r="G120" s="139" t="s">
        <v>688</v>
      </c>
      <c r="H120" s="144">
        <f>'LAUS File'!O186</f>
        <v>0</v>
      </c>
      <c r="I120" s="144">
        <f>'LAUS File'!O187</f>
        <v>0</v>
      </c>
      <c r="J120" s="144">
        <f>'LAUS File'!O188</f>
        <v>0</v>
      </c>
      <c r="K120" s="141">
        <f>'LAUS File'!O189</f>
        <v>0</v>
      </c>
    </row>
    <row r="121" spans="1:12" ht="11.4" customHeight="1">
      <c r="A121" s="142" t="s">
        <v>751</v>
      </c>
      <c r="B121" s="140">
        <f>'LAUS File'!O486</f>
        <v>0</v>
      </c>
      <c r="C121" s="140">
        <f>'LAUS File'!O487</f>
        <v>0</v>
      </c>
      <c r="D121" s="140">
        <f>'LAUS File'!O488</f>
        <v>0</v>
      </c>
      <c r="E121" s="141">
        <f>'LAUS File'!O489</f>
        <v>0</v>
      </c>
      <c r="G121" s="139" t="s">
        <v>727</v>
      </c>
      <c r="H121" s="144">
        <f>'LAUS File'!O362</f>
        <v>0</v>
      </c>
      <c r="I121" s="144">
        <f>'LAUS File'!O363</f>
        <v>0</v>
      </c>
      <c r="J121" s="144">
        <f>'LAUS File'!O364</f>
        <v>0</v>
      </c>
      <c r="K121" s="141">
        <f>'LAUS File'!O365</f>
        <v>0</v>
      </c>
    </row>
    <row r="122" spans="1:12" ht="11.4" customHeight="1">
      <c r="A122" s="142" t="s">
        <v>755</v>
      </c>
      <c r="B122" s="140">
        <f>'LAUS File'!O502</f>
        <v>0</v>
      </c>
      <c r="C122" s="140">
        <f>'LAUS File'!O503</f>
        <v>0</v>
      </c>
      <c r="D122" s="140">
        <f>'LAUS File'!O504</f>
        <v>0</v>
      </c>
      <c r="E122" s="141">
        <f>'LAUS File'!O505</f>
        <v>0</v>
      </c>
      <c r="G122" s="139" t="s">
        <v>733</v>
      </c>
      <c r="H122" s="144">
        <f>'LAUS File'!O390</f>
        <v>0</v>
      </c>
      <c r="I122" s="144">
        <f>'LAUS File'!O391</f>
        <v>0</v>
      </c>
      <c r="J122" s="144">
        <f>'LAUS File'!O392</f>
        <v>0</v>
      </c>
      <c r="K122" s="141">
        <f>'LAUS File'!O393</f>
        <v>0</v>
      </c>
      <c r="L122" s="92"/>
    </row>
    <row r="123" spans="1:12" ht="11.4" customHeight="1">
      <c r="A123" s="139" t="s">
        <v>761</v>
      </c>
      <c r="B123" s="140">
        <f>'LAUS File'!O530</f>
        <v>0</v>
      </c>
      <c r="C123" s="140">
        <f>'LAUS File'!O531</f>
        <v>0</v>
      </c>
      <c r="D123" s="140">
        <f>'LAUS File'!O532</f>
        <v>0</v>
      </c>
      <c r="E123" s="141">
        <f>'LAUS File'!O533</f>
        <v>0</v>
      </c>
      <c r="G123" s="139" t="s">
        <v>747</v>
      </c>
      <c r="H123" s="144">
        <f>'LAUS File'!O470</f>
        <v>0</v>
      </c>
      <c r="I123" s="144">
        <f>'LAUS File'!O471</f>
        <v>0</v>
      </c>
      <c r="J123" s="144">
        <f>'LAUS File'!O472</f>
        <v>0</v>
      </c>
      <c r="K123" s="141">
        <f>'LAUS File'!O473</f>
        <v>0</v>
      </c>
      <c r="L123" s="92"/>
    </row>
    <row r="124" spans="1:12" ht="11.4" customHeight="1">
      <c r="A124" s="142" t="s">
        <v>772</v>
      </c>
      <c r="B124" s="140">
        <f>'LAUS File'!O582</f>
        <v>0</v>
      </c>
      <c r="C124" s="140">
        <f>'LAUS File'!O583</f>
        <v>0</v>
      </c>
      <c r="D124" s="140">
        <f>'LAUS File'!O584</f>
        <v>0</v>
      </c>
      <c r="E124" s="141">
        <f>'LAUS File'!O585</f>
        <v>0</v>
      </c>
      <c r="G124" s="139" t="s">
        <v>750</v>
      </c>
      <c r="H124" s="144">
        <f>'LAUS File'!O482</f>
        <v>0</v>
      </c>
      <c r="I124" s="144">
        <f>'LAUS File'!O483</f>
        <v>0</v>
      </c>
      <c r="J124" s="144">
        <f>'LAUS File'!O484</f>
        <v>0</v>
      </c>
      <c r="K124" s="141">
        <f>'LAUS File'!O485</f>
        <v>0</v>
      </c>
      <c r="L124" s="92"/>
    </row>
    <row r="125" spans="1:12" ht="11.4" customHeight="1">
      <c r="A125" s="142" t="s">
        <v>776</v>
      </c>
      <c r="B125" s="140">
        <f>'LAUS File'!O602</f>
        <v>0</v>
      </c>
      <c r="C125" s="140">
        <f>'LAUS File'!O603</f>
        <v>0</v>
      </c>
      <c r="D125" s="140">
        <f>'LAUS File'!O604</f>
        <v>0</v>
      </c>
      <c r="E125" s="141">
        <f>'LAUS File'!O605</f>
        <v>0</v>
      </c>
      <c r="G125" s="139" t="s">
        <v>754</v>
      </c>
      <c r="H125" s="144">
        <f>'LAUS File'!O498</f>
        <v>0</v>
      </c>
      <c r="I125" s="144">
        <f>'LAUS File'!O499</f>
        <v>0</v>
      </c>
      <c r="J125" s="144">
        <f>'LAUS File'!O500</f>
        <v>0</v>
      </c>
      <c r="K125" s="141">
        <f>'LAUS File'!O501</f>
        <v>0</v>
      </c>
      <c r="L125" s="92"/>
    </row>
    <row r="126" spans="1:12" ht="11.4" customHeight="1">
      <c r="A126" s="142" t="s">
        <v>778</v>
      </c>
      <c r="B126" s="140">
        <f>'LAUS File'!O618</f>
        <v>0</v>
      </c>
      <c r="C126" s="140">
        <f>'LAUS File'!O619</f>
        <v>0</v>
      </c>
      <c r="D126" s="140">
        <f>'LAUS File'!O620</f>
        <v>0</v>
      </c>
      <c r="E126" s="141">
        <f>'LAUS File'!O621</f>
        <v>0</v>
      </c>
      <c r="G126" s="139" t="s">
        <v>762</v>
      </c>
      <c r="H126" s="144">
        <f>'LAUS File'!O534</f>
        <v>0</v>
      </c>
      <c r="I126" s="144">
        <f>'LAUS File'!O535</f>
        <v>0</v>
      </c>
      <c r="J126" s="144">
        <f>'LAUS File'!O536</f>
        <v>0</v>
      </c>
      <c r="K126" s="141">
        <f>'LAUS File'!O537</f>
        <v>0</v>
      </c>
      <c r="L126" s="92"/>
    </row>
    <row r="127" spans="1:12" ht="11.4" customHeight="1">
      <c r="A127" s="142" t="s">
        <v>780</v>
      </c>
      <c r="B127" s="140">
        <f>'LAUS File'!O626</f>
        <v>0</v>
      </c>
      <c r="C127" s="140">
        <f>'LAUS File'!O627</f>
        <v>0</v>
      </c>
      <c r="D127" s="140">
        <f>'LAUS File'!O628</f>
        <v>0</v>
      </c>
      <c r="E127" s="141">
        <f>'LAUS File'!O629</f>
        <v>0</v>
      </c>
      <c r="G127" s="139" t="s">
        <v>764</v>
      </c>
      <c r="H127" s="144">
        <f>'LAUS File'!O542</f>
        <v>0</v>
      </c>
      <c r="I127" s="144">
        <f>'LAUS File'!O543</f>
        <v>0</v>
      </c>
      <c r="J127" s="144">
        <f>'LAUS File'!O544</f>
        <v>0</v>
      </c>
      <c r="K127" s="141">
        <f>'LAUS File'!O545</f>
        <v>0</v>
      </c>
      <c r="L127" s="92"/>
    </row>
    <row r="128" spans="1:12" ht="11.4" customHeight="1">
      <c r="A128" s="139" t="s">
        <v>798</v>
      </c>
      <c r="B128" s="140">
        <f>'LAUS File'!O714</f>
        <v>0</v>
      </c>
      <c r="C128" s="140">
        <f>'LAUS File'!O715</f>
        <v>0</v>
      </c>
      <c r="D128" s="140">
        <f>'LAUS File'!O716</f>
        <v>0</v>
      </c>
      <c r="E128" s="141">
        <f>'LAUS File'!O717</f>
        <v>0</v>
      </c>
      <c r="G128" s="139" t="s">
        <v>767</v>
      </c>
      <c r="H128" s="144">
        <f>'LAUS File'!O558</f>
        <v>0</v>
      </c>
      <c r="I128" s="144">
        <f>'LAUS File'!O559</f>
        <v>0</v>
      </c>
      <c r="J128" s="144">
        <f>'LAUS File'!O560</f>
        <v>0</v>
      </c>
      <c r="K128" s="141">
        <f>'LAUS File'!O561</f>
        <v>0</v>
      </c>
      <c r="L128" s="92"/>
    </row>
    <row r="129" spans="1:12" ht="11.4" customHeight="1">
      <c r="G129" s="139" t="s">
        <v>775</v>
      </c>
      <c r="H129" s="144">
        <f>'LAUS File'!O598</f>
        <v>0</v>
      </c>
      <c r="I129" s="144">
        <f>'LAUS File'!O599</f>
        <v>0</v>
      </c>
      <c r="J129" s="144">
        <f>'LAUS File'!O600</f>
        <v>0</v>
      </c>
      <c r="K129" s="141">
        <f>'LAUS File'!O601</f>
        <v>0</v>
      </c>
      <c r="L129" s="92"/>
    </row>
    <row r="130" spans="1:12" ht="11.4" customHeight="1">
      <c r="G130" s="139" t="s">
        <v>160</v>
      </c>
      <c r="H130" s="144">
        <f>'LAUS File'!O642</f>
        <v>0</v>
      </c>
      <c r="I130" s="144">
        <f>'LAUS File'!O643</f>
        <v>0</v>
      </c>
      <c r="J130" s="144">
        <f>'LAUS File'!O644</f>
        <v>0</v>
      </c>
      <c r="K130" s="141">
        <f>'LAUS File'!O645</f>
        <v>0</v>
      </c>
      <c r="L130" s="92"/>
    </row>
    <row r="131" spans="1:12" ht="11.4" customHeight="1">
      <c r="G131" s="139" t="s">
        <v>785</v>
      </c>
      <c r="H131" s="144">
        <f>'LAUS File'!O650</f>
        <v>0</v>
      </c>
      <c r="I131" s="144">
        <f>'LAUS File'!O651</f>
        <v>0</v>
      </c>
      <c r="J131" s="144">
        <f>'LAUS File'!O652</f>
        <v>0</v>
      </c>
      <c r="K131" s="141">
        <f>'LAUS File'!O653</f>
        <v>0</v>
      </c>
      <c r="L131" s="92"/>
    </row>
    <row r="132" spans="1:12" ht="11.4" customHeight="1">
      <c r="A132" s="103" t="s">
        <v>581</v>
      </c>
      <c r="B132" s="104"/>
      <c r="C132" s="104"/>
      <c r="D132" s="104"/>
      <c r="E132" s="105"/>
      <c r="G132" s="139" t="s">
        <v>795</v>
      </c>
      <c r="H132" s="144">
        <f>'LAUS File'!O702</f>
        <v>0</v>
      </c>
      <c r="I132" s="144">
        <f>'LAUS File'!O703</f>
        <v>0</v>
      </c>
      <c r="J132" s="144">
        <f>'LAUS File'!O704</f>
        <v>0</v>
      </c>
      <c r="K132" s="141">
        <f>'LAUS File'!O705</f>
        <v>0</v>
      </c>
      <c r="L132" s="92"/>
    </row>
    <row r="133" spans="1:12" ht="11.4" customHeight="1">
      <c r="A133" s="106" t="s">
        <v>214</v>
      </c>
      <c r="B133" s="107">
        <f>'LAUS File'!O911</f>
        <v>0</v>
      </c>
      <c r="C133" s="107">
        <f>'LAUS File'!O912</f>
        <v>0</v>
      </c>
      <c r="D133" s="107">
        <f>'LAUS File'!O913</f>
        <v>0</v>
      </c>
      <c r="E133" s="108">
        <f>'LAUS File'!O914</f>
        <v>0</v>
      </c>
      <c r="G133" s="139" t="s">
        <v>797</v>
      </c>
      <c r="H133" s="144">
        <f>'LAUS File'!O710</f>
        <v>0</v>
      </c>
      <c r="I133" s="144">
        <f>'LAUS File'!O711</f>
        <v>0</v>
      </c>
      <c r="J133" s="144">
        <f>'LAUS File'!O712</f>
        <v>0</v>
      </c>
      <c r="K133" s="141">
        <f>'LAUS File'!O713</f>
        <v>0</v>
      </c>
      <c r="L133" s="92"/>
    </row>
    <row r="134" spans="1:12" ht="11.4" customHeight="1">
      <c r="A134" s="106" t="s">
        <v>166</v>
      </c>
      <c r="B134" s="107">
        <f>'LAUS File'!O874</f>
        <v>0</v>
      </c>
      <c r="C134" s="107">
        <f>'LAUS File'!O875</f>
        <v>0</v>
      </c>
      <c r="D134" s="107">
        <f>'LAUS File'!O876</f>
        <v>0</v>
      </c>
      <c r="E134" s="109">
        <f>'LAUS File'!O877</f>
        <v>0</v>
      </c>
    </row>
    <row r="135" spans="1:12" ht="11.25" customHeight="1">
      <c r="A135" s="106"/>
      <c r="B135" s="58"/>
      <c r="C135" s="58"/>
      <c r="D135" s="58"/>
      <c r="E135" s="110"/>
    </row>
    <row r="136" spans="1:12" ht="11.25" customHeight="1">
      <c r="A136" s="111" t="s">
        <v>582</v>
      </c>
      <c r="B136" s="112"/>
      <c r="C136" s="112"/>
      <c r="D136" s="112"/>
      <c r="E136" s="113"/>
    </row>
    <row r="137" spans="1:12" ht="11.25" customHeight="1">
      <c r="A137" s="106" t="s">
        <v>214</v>
      </c>
      <c r="B137" s="107">
        <f>'LAUS File'!O906</f>
        <v>0</v>
      </c>
      <c r="C137" s="107">
        <f>'LAUS File'!O907</f>
        <v>0</v>
      </c>
      <c r="D137" s="107">
        <f>'LAUS File'!O908</f>
        <v>0</v>
      </c>
      <c r="E137" s="109">
        <f>'LAUS File'!O909</f>
        <v>0</v>
      </c>
    </row>
    <row r="138" spans="1:12" ht="11.25" customHeight="1">
      <c r="A138" s="114" t="s">
        <v>166</v>
      </c>
      <c r="B138" s="115">
        <f>'LAUS File'!O879</f>
        <v>0</v>
      </c>
      <c r="C138" s="115">
        <f>'LAUS File'!O880</f>
        <v>0</v>
      </c>
      <c r="D138" s="115">
        <f>'LAUS File'!O881</f>
        <v>0</v>
      </c>
      <c r="E138" s="116">
        <f>'LAUS File'!O882</f>
        <v>0</v>
      </c>
    </row>
    <row r="139" spans="1:12" ht="11.25" customHeight="1">
      <c r="A139" s="90"/>
      <c r="B139" s="98"/>
      <c r="C139" s="98"/>
      <c r="D139" s="98"/>
      <c r="E139" s="91"/>
    </row>
    <row r="140" spans="1:12" ht="11.25" customHeight="1">
      <c r="A140" s="90"/>
      <c r="B140" s="98"/>
      <c r="C140" s="98"/>
      <c r="D140" s="98"/>
      <c r="E140" s="91"/>
    </row>
    <row r="141" spans="1:12" ht="11.25" customHeight="1">
      <c r="A141" s="62" t="s">
        <v>804</v>
      </c>
      <c r="C141" s="98"/>
      <c r="D141" s="98"/>
      <c r="E141" s="91"/>
    </row>
    <row r="142" spans="1:12" ht="11.25" customHeight="1">
      <c r="A142" s="62" t="s">
        <v>805</v>
      </c>
      <c r="C142" s="98"/>
      <c r="D142" s="98"/>
      <c r="E142" s="91"/>
    </row>
    <row r="143" spans="1:12" ht="11.25" customHeight="1">
      <c r="A143" s="62" t="s">
        <v>806</v>
      </c>
      <c r="C143" s="98"/>
      <c r="D143" s="98"/>
      <c r="E143" s="91"/>
    </row>
    <row r="144" spans="1:12" ht="11.25" customHeight="1">
      <c r="A144" s="90"/>
      <c r="B144" s="98"/>
      <c r="C144" s="98"/>
      <c r="D144" s="98"/>
      <c r="E144" s="91"/>
    </row>
  </sheetData>
  <mergeCells count="10">
    <mergeCell ref="A80:K80"/>
    <mergeCell ref="A81:K81"/>
    <mergeCell ref="A82:K82"/>
    <mergeCell ref="A84:K84"/>
    <mergeCell ref="A4:K4"/>
    <mergeCell ref="A5:K5"/>
    <mergeCell ref="A6:K6"/>
    <mergeCell ref="A7:K7"/>
    <mergeCell ref="A9:K9"/>
    <mergeCell ref="A79:K79"/>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D2EB9-AD20-4F99-99C3-FB2F0530D40C}">
  <dimension ref="A1:N144"/>
  <sheetViews>
    <sheetView showGridLines="0" workbookViewId="0">
      <selection activeCell="A8" sqref="A8"/>
    </sheetView>
  </sheetViews>
  <sheetFormatPr defaultColWidth="9.08984375" defaultRowHeight="12.5"/>
  <cols>
    <col min="1" max="1" width="14.6328125" style="62" customWidth="1"/>
    <col min="2" max="2" width="11.36328125" style="62" customWidth="1"/>
    <col min="3" max="3" width="10.6328125" style="62" customWidth="1"/>
    <col min="4" max="4" width="10.453125" style="62" customWidth="1"/>
    <col min="5" max="5" width="6.36328125" style="72" customWidth="1"/>
    <col min="6" max="6" width="5.36328125" style="62" customWidth="1"/>
    <col min="7" max="7" width="13.453125" style="62" customWidth="1"/>
    <col min="8" max="8" width="11.08984375" style="62" customWidth="1"/>
    <col min="9" max="9" width="10.6328125" style="62" customWidth="1"/>
    <col min="10" max="10" width="10.08984375" style="62" customWidth="1"/>
    <col min="11" max="11" width="6.90625" style="62" customWidth="1"/>
    <col min="12" max="16384" width="9.08984375" style="62"/>
  </cols>
  <sheetData>
    <row r="1" spans="1:12" ht="11.15" customHeight="1">
      <c r="A1" s="58" t="s">
        <v>568</v>
      </c>
      <c r="B1" s="58"/>
      <c r="C1" s="58"/>
      <c r="D1" s="58"/>
      <c r="E1" s="59"/>
      <c r="F1" s="60" t="s">
        <v>569</v>
      </c>
      <c r="G1" s="58"/>
      <c r="H1" s="58"/>
      <c r="I1" s="58"/>
      <c r="J1" s="58"/>
      <c r="K1" s="61" t="s">
        <v>570</v>
      </c>
      <c r="L1" s="61"/>
    </row>
    <row r="2" spans="1:12" ht="11.15" customHeight="1">
      <c r="A2" s="58" t="s">
        <v>5</v>
      </c>
      <c r="B2" s="58"/>
      <c r="C2" s="58"/>
      <c r="D2" s="58"/>
      <c r="E2" s="59"/>
      <c r="F2" s="58"/>
      <c r="G2" s="58"/>
      <c r="H2" s="58" t="s">
        <v>148</v>
      </c>
      <c r="I2" s="60"/>
      <c r="J2" s="61" t="s">
        <v>571</v>
      </c>
      <c r="K2" s="58"/>
      <c r="L2" s="58"/>
    </row>
    <row r="3" spans="1:12" ht="11.15" customHeight="1">
      <c r="A3" s="63" t="s">
        <v>572</v>
      </c>
      <c r="B3" s="58"/>
      <c r="C3" s="58"/>
      <c r="D3" s="58"/>
      <c r="E3" s="59"/>
      <c r="F3" s="58"/>
      <c r="G3" s="58"/>
      <c r="H3" s="58"/>
      <c r="I3" s="58"/>
      <c r="J3" s="58"/>
      <c r="K3" s="64" t="s">
        <v>573</v>
      </c>
      <c r="L3" s="64"/>
    </row>
    <row r="4" spans="1:12" ht="28.5" customHeight="1">
      <c r="A4" s="158" t="s">
        <v>214</v>
      </c>
      <c r="B4" s="158"/>
      <c r="C4" s="158"/>
      <c r="D4" s="158"/>
      <c r="E4" s="158"/>
      <c r="F4" s="158"/>
      <c r="G4" s="158"/>
      <c r="H4" s="158"/>
      <c r="I4" s="158"/>
      <c r="J4" s="158"/>
      <c r="K4" s="158"/>
      <c r="L4" s="65"/>
    </row>
    <row r="5" spans="1:12" s="67" customFormat="1" ht="12.9" customHeight="1">
      <c r="A5" s="159" t="s">
        <v>574</v>
      </c>
      <c r="B5" s="159"/>
      <c r="C5" s="159"/>
      <c r="D5" s="159"/>
      <c r="E5" s="159"/>
      <c r="F5" s="159"/>
      <c r="G5" s="159"/>
      <c r="H5" s="159"/>
      <c r="I5" s="159"/>
      <c r="J5" s="159"/>
      <c r="K5" s="159"/>
      <c r="L5" s="66"/>
    </row>
    <row r="6" spans="1:12" ht="12.9" customHeight="1">
      <c r="A6" s="160" t="s">
        <v>575</v>
      </c>
      <c r="B6" s="160"/>
      <c r="C6" s="160"/>
      <c r="D6" s="160"/>
      <c r="E6" s="160"/>
      <c r="F6" s="160"/>
      <c r="G6" s="160"/>
      <c r="H6" s="160"/>
      <c r="I6" s="160"/>
      <c r="J6" s="160"/>
      <c r="K6" s="160"/>
      <c r="L6" s="68"/>
    </row>
    <row r="7" spans="1:12" ht="12" customHeight="1">
      <c r="A7" s="161" t="s">
        <v>854</v>
      </c>
      <c r="B7" s="161"/>
      <c r="C7" s="161"/>
      <c r="D7" s="161"/>
      <c r="E7" s="161"/>
      <c r="F7" s="161"/>
      <c r="G7" s="161"/>
      <c r="H7" s="161"/>
      <c r="I7" s="161"/>
      <c r="J7" s="161"/>
      <c r="K7" s="161"/>
      <c r="L7" s="69"/>
    </row>
    <row r="8" spans="1:12" ht="5.15" customHeight="1">
      <c r="A8" s="70"/>
      <c r="B8" s="71"/>
      <c r="C8" s="71"/>
      <c r="D8" s="71"/>
      <c r="F8" s="71"/>
      <c r="G8" s="71"/>
      <c r="H8" s="71"/>
      <c r="I8" s="71"/>
      <c r="J8" s="71"/>
      <c r="K8" s="71"/>
      <c r="L8" s="71"/>
    </row>
    <row r="9" spans="1:12" ht="11.4" customHeight="1">
      <c r="A9" s="164" t="s">
        <v>576</v>
      </c>
      <c r="B9" s="164"/>
      <c r="C9" s="164"/>
      <c r="D9" s="164"/>
      <c r="E9" s="164"/>
      <c r="F9" s="164"/>
      <c r="G9" s="164"/>
      <c r="H9" s="164"/>
      <c r="I9" s="164"/>
      <c r="J9" s="164"/>
      <c r="K9" s="164"/>
      <c r="L9" s="73"/>
    </row>
    <row r="10" spans="1:12" ht="5.15" customHeight="1">
      <c r="A10" s="70" t="s">
        <v>148</v>
      </c>
      <c r="B10" s="71"/>
      <c r="C10" s="71"/>
      <c r="D10" s="71"/>
      <c r="F10" s="71"/>
      <c r="G10" s="71"/>
      <c r="H10" s="71"/>
      <c r="I10" s="71"/>
      <c r="J10" s="71"/>
      <c r="K10" s="71"/>
      <c r="L10" s="71"/>
    </row>
    <row r="11" spans="1:12" s="79" customFormat="1" ht="11.4" customHeight="1">
      <c r="A11" s="74" t="s">
        <v>577</v>
      </c>
      <c r="B11" s="75" t="s">
        <v>169</v>
      </c>
      <c r="C11" s="75" t="s">
        <v>578</v>
      </c>
      <c r="D11" s="75" t="s">
        <v>168</v>
      </c>
      <c r="E11" s="76" t="s">
        <v>154</v>
      </c>
      <c r="F11" s="77"/>
      <c r="G11" s="78" t="s">
        <v>577</v>
      </c>
      <c r="H11" s="75" t="s">
        <v>169</v>
      </c>
      <c r="I11" s="75" t="s">
        <v>578</v>
      </c>
      <c r="J11" s="75" t="s">
        <v>168</v>
      </c>
      <c r="K11" s="76" t="s">
        <v>154</v>
      </c>
      <c r="L11" s="75"/>
    </row>
    <row r="12" spans="1:12" s="79" customFormat="1" ht="5.15" customHeight="1">
      <c r="A12" s="74"/>
      <c r="B12" s="75"/>
      <c r="C12" s="75"/>
      <c r="D12" s="75"/>
      <c r="E12" s="76"/>
      <c r="F12" s="77"/>
      <c r="G12" s="78"/>
      <c r="H12" s="75"/>
      <c r="I12" s="75"/>
      <c r="J12" s="75"/>
      <c r="K12" s="76"/>
      <c r="L12" s="75"/>
    </row>
    <row r="13" spans="1:12" ht="11.4" customHeight="1">
      <c r="A13" s="80" t="s">
        <v>635</v>
      </c>
      <c r="B13" s="81"/>
      <c r="C13" s="81"/>
      <c r="D13" s="81"/>
      <c r="E13" s="82"/>
      <c r="G13" s="83" t="s">
        <v>800</v>
      </c>
      <c r="H13" s="81"/>
      <c r="I13" s="146"/>
      <c r="J13" s="147"/>
      <c r="K13" s="147"/>
      <c r="L13" s="84"/>
    </row>
    <row r="14" spans="1:12" ht="11.4" customHeight="1">
      <c r="A14" s="81"/>
      <c r="B14" s="85">
        <f>'LAUS File'!P806</f>
        <v>0</v>
      </c>
      <c r="C14" s="85">
        <f>'LAUS File'!P807</f>
        <v>0</v>
      </c>
      <c r="D14" s="85">
        <f>'LAUS File'!P808</f>
        <v>0</v>
      </c>
      <c r="E14" s="86">
        <f>'LAUS File'!P809</f>
        <v>0</v>
      </c>
      <c r="L14" s="89"/>
    </row>
    <row r="15" spans="1:12" ht="11.4" customHeight="1">
      <c r="A15" s="139" t="s">
        <v>636</v>
      </c>
      <c r="B15" s="140">
        <f>'LAUS File'!P74</f>
        <v>0</v>
      </c>
      <c r="C15" s="140">
        <f>'LAUS File'!P75</f>
        <v>0</v>
      </c>
      <c r="D15" s="140">
        <f>'LAUS File'!P76</f>
        <v>0</v>
      </c>
      <c r="E15" s="141">
        <f>'LAUS File'!P77</f>
        <v>0</v>
      </c>
      <c r="G15" s="142" t="s">
        <v>713</v>
      </c>
      <c r="H15" s="140">
        <f>'LAUS File'!P306</f>
        <v>0</v>
      </c>
      <c r="I15" s="140">
        <f>'LAUS File'!P307</f>
        <v>0</v>
      </c>
      <c r="J15" s="140">
        <f>'LAUS File'!P308</f>
        <v>0</v>
      </c>
      <c r="K15" s="143">
        <f>'LAUS File'!P309</f>
        <v>0</v>
      </c>
      <c r="L15" s="92"/>
    </row>
    <row r="16" spans="1:12" ht="11.4" customHeight="1">
      <c r="A16" s="139" t="s">
        <v>637</v>
      </c>
      <c r="B16" s="140">
        <f>'LAUS File'!P98</f>
        <v>0</v>
      </c>
      <c r="C16" s="140">
        <f>'LAUS File'!P99</f>
        <v>0</v>
      </c>
      <c r="D16" s="140">
        <f>'LAUS File'!P100</f>
        <v>0</v>
      </c>
      <c r="E16" s="141">
        <f>'LAUS File'!P101</f>
        <v>0</v>
      </c>
      <c r="G16" s="142" t="s">
        <v>716</v>
      </c>
      <c r="H16" s="140">
        <f>'LAUS File'!P318</f>
        <v>0</v>
      </c>
      <c r="I16" s="140">
        <f>'LAUS File'!P319</f>
        <v>0</v>
      </c>
      <c r="J16" s="140">
        <f>'LAUS File'!P320</f>
        <v>0</v>
      </c>
      <c r="K16" s="141">
        <f>'LAUS File'!P321</f>
        <v>0</v>
      </c>
      <c r="L16" s="92"/>
    </row>
    <row r="17" spans="1:12" ht="11.4" customHeight="1">
      <c r="A17" s="142" t="s">
        <v>638</v>
      </c>
      <c r="B17" s="140">
        <f>'LAUS File'!P102</f>
        <v>0</v>
      </c>
      <c r="C17" s="140">
        <f>'LAUS File'!P103</f>
        <v>0</v>
      </c>
      <c r="D17" s="140">
        <f>'LAUS File'!P104</f>
        <v>0</v>
      </c>
      <c r="E17" s="141">
        <f>'LAUS File'!P105</f>
        <v>0</v>
      </c>
      <c r="G17" s="142" t="s">
        <v>721</v>
      </c>
      <c r="H17" s="140">
        <f>'LAUS File'!P338</f>
        <v>0</v>
      </c>
      <c r="I17" s="140">
        <f>'LAUS File'!P339</f>
        <v>0</v>
      </c>
      <c r="J17" s="140">
        <f>'LAUS File'!P340</f>
        <v>0</v>
      </c>
      <c r="K17" s="141">
        <f>'LAUS File'!P341</f>
        <v>0</v>
      </c>
      <c r="L17" s="92"/>
    </row>
    <row r="18" spans="1:12" ht="11.4" customHeight="1">
      <c r="A18" s="139" t="s">
        <v>639</v>
      </c>
      <c r="B18" s="140">
        <f>'LAUS File'!P110</f>
        <v>0</v>
      </c>
      <c r="C18" s="140">
        <f>'LAUS File'!P111</f>
        <v>0</v>
      </c>
      <c r="D18" s="140">
        <f>'LAUS File'!P112</f>
        <v>0</v>
      </c>
      <c r="E18" s="141">
        <f>'LAUS File'!P113</f>
        <v>0</v>
      </c>
      <c r="G18" s="142" t="s">
        <v>723</v>
      </c>
      <c r="H18" s="140">
        <f>'LAUS File'!P346</f>
        <v>0</v>
      </c>
      <c r="I18" s="140">
        <f>'LAUS File'!P347</f>
        <v>0</v>
      </c>
      <c r="J18" s="140">
        <f>'LAUS File'!P348</f>
        <v>0</v>
      </c>
      <c r="K18" s="141">
        <f>'LAUS File'!P349</f>
        <v>0</v>
      </c>
      <c r="L18" s="92"/>
    </row>
    <row r="19" spans="1:12" ht="11.4" customHeight="1">
      <c r="A19" s="139" t="s">
        <v>157</v>
      </c>
      <c r="B19" s="140">
        <f>'LAUS File'!P174</f>
        <v>0</v>
      </c>
      <c r="C19" s="140">
        <f>'LAUS File'!P175</f>
        <v>0</v>
      </c>
      <c r="D19" s="140">
        <f>'LAUS File'!P176</f>
        <v>0</v>
      </c>
      <c r="E19" s="141">
        <f>'LAUS File'!P177</f>
        <v>0</v>
      </c>
      <c r="G19" s="142" t="s">
        <v>724</v>
      </c>
      <c r="H19" s="140">
        <f>'LAUS File'!P350</f>
        <v>0</v>
      </c>
      <c r="I19" s="140">
        <f>'LAUS File'!P351</f>
        <v>0</v>
      </c>
      <c r="J19" s="140">
        <f>'LAUS File'!P352</f>
        <v>0</v>
      </c>
      <c r="K19" s="141">
        <f>'LAUS File'!P353</f>
        <v>0</v>
      </c>
      <c r="L19" s="92"/>
    </row>
    <row r="20" spans="1:12" ht="11.4" customHeight="1">
      <c r="A20" s="139" t="s">
        <v>640</v>
      </c>
      <c r="B20" s="140">
        <f>'LAUS File'!P178</f>
        <v>0</v>
      </c>
      <c r="C20" s="140">
        <f>'LAUS File'!P179</f>
        <v>0</v>
      </c>
      <c r="D20" s="140">
        <f>'LAUS File'!P180</f>
        <v>0</v>
      </c>
      <c r="E20" s="141">
        <f>'LAUS File'!P181</f>
        <v>0</v>
      </c>
      <c r="G20" s="142" t="s">
        <v>725</v>
      </c>
      <c r="H20" s="140">
        <f>'LAUS File'!P354</f>
        <v>0</v>
      </c>
      <c r="I20" s="140">
        <f>'LAUS File'!P355</f>
        <v>0</v>
      </c>
      <c r="J20" s="140">
        <f>'LAUS File'!P356</f>
        <v>0</v>
      </c>
      <c r="K20" s="141">
        <f>'LAUS File'!P357</f>
        <v>0</v>
      </c>
      <c r="L20" s="92"/>
    </row>
    <row r="21" spans="1:12" ht="11.4" customHeight="1">
      <c r="A21" s="142" t="s">
        <v>641</v>
      </c>
      <c r="B21" s="140">
        <f>'LAUS File'!P222</f>
        <v>0</v>
      </c>
      <c r="C21" s="140">
        <f>'LAUS File'!P223</f>
        <v>0</v>
      </c>
      <c r="D21" s="140">
        <f>'LAUS File'!P224</f>
        <v>0</v>
      </c>
      <c r="E21" s="141">
        <f>'LAUS File'!P225</f>
        <v>0</v>
      </c>
      <c r="G21" s="142" t="s">
        <v>728</v>
      </c>
      <c r="H21" s="140">
        <f>'LAUS File'!P366</f>
        <v>0</v>
      </c>
      <c r="I21" s="140">
        <f>'LAUS File'!P367</f>
        <v>0</v>
      </c>
      <c r="J21" s="140">
        <f>'LAUS File'!P368</f>
        <v>0</v>
      </c>
      <c r="K21" s="141">
        <f>'LAUS File'!P369</f>
        <v>0</v>
      </c>
      <c r="L21" s="92"/>
    </row>
    <row r="22" spans="1:12" ht="11.4" customHeight="1">
      <c r="A22" s="139" t="s">
        <v>642</v>
      </c>
      <c r="B22" s="140">
        <f>'LAUS File'!P242</f>
        <v>0</v>
      </c>
      <c r="C22" s="140">
        <f>'LAUS File'!P243</f>
        <v>0</v>
      </c>
      <c r="D22" s="140">
        <f>'LAUS File'!P244</f>
        <v>0</v>
      </c>
      <c r="E22" s="141">
        <f>'LAUS File'!P245</f>
        <v>0</v>
      </c>
      <c r="G22" s="142" t="s">
        <v>729</v>
      </c>
      <c r="H22" s="140">
        <f>'LAUS File'!P370</f>
        <v>0</v>
      </c>
      <c r="I22" s="140">
        <f>'LAUS File'!P371</f>
        <v>0</v>
      </c>
      <c r="J22" s="140">
        <f>'LAUS File'!P372</f>
        <v>0</v>
      </c>
      <c r="K22" s="141">
        <f>'LAUS File'!P373</f>
        <v>0</v>
      </c>
      <c r="L22" s="92"/>
    </row>
    <row r="23" spans="1:12" ht="11.4" customHeight="1">
      <c r="A23" s="139" t="s">
        <v>643</v>
      </c>
      <c r="B23" s="140">
        <f>'LAUS File'!P266</f>
        <v>0</v>
      </c>
      <c r="C23" s="140">
        <f>'LAUS File'!P267</f>
        <v>0</v>
      </c>
      <c r="D23" s="140">
        <f>'LAUS File'!P268</f>
        <v>0</v>
      </c>
      <c r="E23" s="141">
        <f>'LAUS File'!P269</f>
        <v>0</v>
      </c>
      <c r="G23" s="142" t="s">
        <v>734</v>
      </c>
      <c r="H23" s="140">
        <f>'LAUS File'!P394</f>
        <v>0</v>
      </c>
      <c r="I23" s="140">
        <f>'LAUS File'!P395</f>
        <v>0</v>
      </c>
      <c r="J23" s="140">
        <f>'LAUS File'!P396</f>
        <v>0</v>
      </c>
      <c r="K23" s="141">
        <f>'LAUS File'!P397</f>
        <v>0</v>
      </c>
      <c r="L23" s="92"/>
    </row>
    <row r="24" spans="1:12" ht="11.4" customHeight="1">
      <c r="A24" s="142" t="s">
        <v>644</v>
      </c>
      <c r="B24" s="140">
        <f>'LAUS File'!P378</f>
        <v>0</v>
      </c>
      <c r="C24" s="140">
        <f>'LAUS File'!P379</f>
        <v>0</v>
      </c>
      <c r="D24" s="140">
        <f>'LAUS File'!P380</f>
        <v>0</v>
      </c>
      <c r="E24" s="141">
        <f>'LAUS File'!P381</f>
        <v>0</v>
      </c>
      <c r="G24" s="142" t="s">
        <v>736</v>
      </c>
      <c r="H24" s="140">
        <f>'LAUS File'!P414</f>
        <v>0</v>
      </c>
      <c r="I24" s="140">
        <f>'LAUS File'!P415</f>
        <v>0</v>
      </c>
      <c r="J24" s="140">
        <f>'LAUS File'!P416</f>
        <v>0</v>
      </c>
      <c r="K24" s="141">
        <f>'LAUS File'!P417</f>
        <v>0</v>
      </c>
      <c r="L24" s="92"/>
    </row>
    <row r="25" spans="1:12" ht="11.4" customHeight="1">
      <c r="A25" s="142" t="s">
        <v>645</v>
      </c>
      <c r="B25" s="140">
        <f>'LAUS File'!P398</f>
        <v>0</v>
      </c>
      <c r="C25" s="140">
        <f>'LAUS File'!P399</f>
        <v>0</v>
      </c>
      <c r="D25" s="140">
        <f>'LAUS File'!P400</f>
        <v>0</v>
      </c>
      <c r="E25" s="141">
        <f>'LAUS File'!P401</f>
        <v>0</v>
      </c>
      <c r="G25" s="142" t="s">
        <v>744</v>
      </c>
      <c r="H25" s="140">
        <f>'LAUS File'!P458</f>
        <v>0</v>
      </c>
      <c r="I25" s="140">
        <f>'LAUS File'!P459</f>
        <v>0</v>
      </c>
      <c r="J25" s="140">
        <f>'LAUS File'!P460</f>
        <v>0</v>
      </c>
      <c r="K25" s="141">
        <f>'LAUS File'!P461</f>
        <v>0</v>
      </c>
      <c r="L25" s="92"/>
    </row>
    <row r="26" spans="1:12" ht="11.4" customHeight="1">
      <c r="A26" s="139" t="s">
        <v>646</v>
      </c>
      <c r="B26" s="140">
        <f>'LAUS File'!P402</f>
        <v>0</v>
      </c>
      <c r="C26" s="140">
        <f>'LAUS File'!P403</f>
        <v>0</v>
      </c>
      <c r="D26" s="140">
        <f>'LAUS File'!P404</f>
        <v>0</v>
      </c>
      <c r="E26" s="141">
        <f>'LAUS File'!P405</f>
        <v>0</v>
      </c>
      <c r="G26" s="142" t="s">
        <v>745</v>
      </c>
      <c r="H26" s="140">
        <f>'LAUS File'!P462</f>
        <v>0</v>
      </c>
      <c r="I26" s="140">
        <f>'LAUS File'!P463</f>
        <v>0</v>
      </c>
      <c r="J26" s="140">
        <f>'LAUS File'!P464</f>
        <v>0</v>
      </c>
      <c r="K26" s="141">
        <f>'LAUS File'!P465</f>
        <v>0</v>
      </c>
      <c r="L26" s="92"/>
    </row>
    <row r="27" spans="1:12" ht="11.4" customHeight="1">
      <c r="A27" s="139" t="s">
        <v>647</v>
      </c>
      <c r="B27" s="140">
        <f>'LAUS File'!P422</f>
        <v>0</v>
      </c>
      <c r="C27" s="140">
        <f>'LAUS File'!P423</f>
        <v>0</v>
      </c>
      <c r="D27" s="140">
        <f>'LAUS File'!P424</f>
        <v>0</v>
      </c>
      <c r="E27" s="141">
        <f>'LAUS File'!P425</f>
        <v>0</v>
      </c>
      <c r="G27" s="142" t="s">
        <v>749</v>
      </c>
      <c r="H27" s="140">
        <f>'LAUS File'!P478</f>
        <v>0</v>
      </c>
      <c r="I27" s="140">
        <f>'LAUS File'!P479</f>
        <v>0</v>
      </c>
      <c r="J27" s="140">
        <f>'LAUS File'!P480</f>
        <v>0</v>
      </c>
      <c r="K27" s="141">
        <f>'LAUS File'!P481</f>
        <v>0</v>
      </c>
      <c r="L27" s="92"/>
    </row>
    <row r="28" spans="1:12" ht="11.4" customHeight="1">
      <c r="A28" s="139" t="s">
        <v>648</v>
      </c>
      <c r="B28" s="140">
        <f>'LAUS File'!P426</f>
        <v>0</v>
      </c>
      <c r="C28" s="140">
        <f>'LAUS File'!P427</f>
        <v>0</v>
      </c>
      <c r="D28" s="140">
        <f>'LAUS File'!P428</f>
        <v>0</v>
      </c>
      <c r="E28" s="141">
        <f>'LAUS File'!P429</f>
        <v>0</v>
      </c>
      <c r="G28" s="142" t="s">
        <v>752</v>
      </c>
      <c r="H28" s="140">
        <f>'LAUS File'!P490</f>
        <v>0</v>
      </c>
      <c r="I28" s="140">
        <f>'LAUS File'!P491</f>
        <v>0</v>
      </c>
      <c r="J28" s="140">
        <f>'LAUS File'!P492</f>
        <v>0</v>
      </c>
      <c r="K28" s="141">
        <f>'LAUS File'!P493</f>
        <v>0</v>
      </c>
      <c r="L28" s="92"/>
    </row>
    <row r="29" spans="1:12" ht="11.4" customHeight="1">
      <c r="A29" s="139" t="s">
        <v>649</v>
      </c>
      <c r="B29" s="140">
        <f>'LAUS File'!P450</f>
        <v>0</v>
      </c>
      <c r="C29" s="140">
        <f>'LAUS File'!P451</f>
        <v>0</v>
      </c>
      <c r="D29" s="140">
        <f>'LAUS File'!P452</f>
        <v>0</v>
      </c>
      <c r="E29" s="141">
        <f>'LAUS File'!P453</f>
        <v>0</v>
      </c>
      <c r="G29" s="142" t="s">
        <v>756</v>
      </c>
      <c r="H29" s="140">
        <f>'LAUS File'!P514</f>
        <v>0</v>
      </c>
      <c r="I29" s="140">
        <f>'LAUS File'!P515</f>
        <v>0</v>
      </c>
      <c r="J29" s="140">
        <f>'LAUS File'!P516</f>
        <v>0</v>
      </c>
      <c r="K29" s="141">
        <f>'LAUS File'!P517</f>
        <v>0</v>
      </c>
      <c r="L29" s="92"/>
    </row>
    <row r="30" spans="1:12" ht="11.4" customHeight="1">
      <c r="A30" s="139" t="s">
        <v>650</v>
      </c>
      <c r="B30" s="140">
        <f>'LAUS File'!P506</f>
        <v>0</v>
      </c>
      <c r="C30" s="140">
        <f>'LAUS File'!P507</f>
        <v>0</v>
      </c>
      <c r="D30" s="140">
        <f>'LAUS File'!P508</f>
        <v>0</v>
      </c>
      <c r="E30" s="141">
        <f>'LAUS File'!P509</f>
        <v>0</v>
      </c>
      <c r="G30" s="142" t="s">
        <v>760</v>
      </c>
      <c r="H30" s="140">
        <f>'LAUS File'!P182</f>
        <v>0</v>
      </c>
      <c r="I30" s="140">
        <f>'LAUS File'!P183</f>
        <v>0</v>
      </c>
      <c r="J30" s="140">
        <f>'LAUS File'!P184</f>
        <v>0</v>
      </c>
      <c r="K30" s="141">
        <f>'LAUS File'!P185</f>
        <v>0</v>
      </c>
      <c r="L30" s="92"/>
    </row>
    <row r="31" spans="1:12" ht="11.4" customHeight="1">
      <c r="A31" s="142" t="s">
        <v>651</v>
      </c>
      <c r="B31" s="140">
        <f>'LAUS File'!P510</f>
        <v>0</v>
      </c>
      <c r="C31" s="140">
        <f>'LAUS File'!P511</f>
        <v>0</v>
      </c>
      <c r="D31" s="140">
        <f>'LAUS File'!P512</f>
        <v>0</v>
      </c>
      <c r="E31" s="141">
        <f>'LAUS File'!P513</f>
        <v>0</v>
      </c>
      <c r="G31" s="142" t="s">
        <v>765</v>
      </c>
      <c r="H31" s="140">
        <f>'LAUS File'!P550</f>
        <v>0</v>
      </c>
      <c r="I31" s="140">
        <f>'LAUS File'!P551</f>
        <v>0</v>
      </c>
      <c r="J31" s="140">
        <f>'LAUS File'!P552</f>
        <v>0</v>
      </c>
      <c r="K31" s="141">
        <f>'LAUS File'!P553</f>
        <v>0</v>
      </c>
      <c r="L31" s="92"/>
    </row>
    <row r="32" spans="1:12" ht="11.4" customHeight="1">
      <c r="A32" s="142" t="s">
        <v>652</v>
      </c>
      <c r="B32" s="140">
        <f>'LAUS File'!P546</f>
        <v>0</v>
      </c>
      <c r="C32" s="140">
        <f>'LAUS File'!P547</f>
        <v>0</v>
      </c>
      <c r="D32" s="140">
        <f>'LAUS File'!P548</f>
        <v>0</v>
      </c>
      <c r="E32" s="141">
        <f>'LAUS File'!P549</f>
        <v>0</v>
      </c>
      <c r="G32" s="142" t="s">
        <v>766</v>
      </c>
      <c r="H32" s="140">
        <f>'LAUS File'!P554</f>
        <v>0</v>
      </c>
      <c r="I32" s="140">
        <f>'LAUS File'!P555</f>
        <v>0</v>
      </c>
      <c r="J32" s="140">
        <f>'LAUS File'!P556</f>
        <v>0</v>
      </c>
      <c r="K32" s="141">
        <f>'LAUS File'!P557</f>
        <v>0</v>
      </c>
      <c r="L32" s="92"/>
    </row>
    <row r="33" spans="1:12" ht="11.4" customHeight="1">
      <c r="A33" s="139" t="s">
        <v>653</v>
      </c>
      <c r="B33" s="140">
        <f>'LAUS File'!P578</f>
        <v>0</v>
      </c>
      <c r="C33" s="140">
        <f>'LAUS File'!P579</f>
        <v>0</v>
      </c>
      <c r="D33" s="140">
        <f>'LAUS File'!P580</f>
        <v>0</v>
      </c>
      <c r="E33" s="141">
        <f>'LAUS File'!P581</f>
        <v>0</v>
      </c>
      <c r="G33" s="142" t="s">
        <v>768</v>
      </c>
      <c r="H33" s="140">
        <f>'LAUS File'!P562</f>
        <v>0</v>
      </c>
      <c r="I33" s="140">
        <f>'LAUS File'!P563</f>
        <v>0</v>
      </c>
      <c r="J33" s="140">
        <f>'LAUS File'!P564</f>
        <v>0</v>
      </c>
      <c r="K33" s="141">
        <f>'LAUS File'!P565</f>
        <v>0</v>
      </c>
      <c r="L33" s="92"/>
    </row>
    <row r="34" spans="1:12" ht="11.4" customHeight="1">
      <c r="A34" s="139" t="s">
        <v>654</v>
      </c>
      <c r="B34" s="140">
        <f>'LAUS File'!P590</f>
        <v>0</v>
      </c>
      <c r="C34" s="140">
        <f>'LAUS File'!P591</f>
        <v>0</v>
      </c>
      <c r="D34" s="140">
        <f>'LAUS File'!P592</f>
        <v>0</v>
      </c>
      <c r="E34" s="141">
        <f>'LAUS File'!P593</f>
        <v>0</v>
      </c>
      <c r="G34" s="142" t="s">
        <v>769</v>
      </c>
      <c r="H34" s="140">
        <f>'LAUS File'!P566</f>
        <v>0</v>
      </c>
      <c r="I34" s="140">
        <f>'LAUS File'!P567</f>
        <v>0</v>
      </c>
      <c r="J34" s="140">
        <f>'LAUS File'!P568</f>
        <v>0</v>
      </c>
      <c r="K34" s="141">
        <f>'LAUS File'!P569</f>
        <v>0</v>
      </c>
      <c r="L34" s="92"/>
    </row>
    <row r="35" spans="1:12" ht="11.4" customHeight="1">
      <c r="A35" s="142" t="s">
        <v>655</v>
      </c>
      <c r="B35" s="140">
        <f>'LAUS File'!P614</f>
        <v>0</v>
      </c>
      <c r="C35" s="140">
        <f>'LAUS File'!P615</f>
        <v>0</v>
      </c>
      <c r="D35" s="140">
        <f>'LAUS File'!P616</f>
        <v>0</v>
      </c>
      <c r="E35" s="141">
        <f>'LAUS File'!P617</f>
        <v>0</v>
      </c>
      <c r="G35" s="142" t="s">
        <v>771</v>
      </c>
      <c r="H35" s="140">
        <f>'LAUS File'!P574</f>
        <v>0</v>
      </c>
      <c r="I35" s="140">
        <f>'LAUS File'!P575</f>
        <v>0</v>
      </c>
      <c r="J35" s="140">
        <f>'LAUS File'!P576</f>
        <v>0</v>
      </c>
      <c r="K35" s="141">
        <f>'LAUS File'!P577</f>
        <v>0</v>
      </c>
      <c r="L35" s="92"/>
    </row>
    <row r="36" spans="1:12" ht="11.4" customHeight="1">
      <c r="A36" s="142" t="s">
        <v>656</v>
      </c>
      <c r="B36" s="140">
        <f>'LAUS File'!P666</f>
        <v>0</v>
      </c>
      <c r="C36" s="140">
        <f>'LAUS File'!P667</f>
        <v>0</v>
      </c>
      <c r="D36" s="140">
        <f>'LAUS File'!P668</f>
        <v>0</v>
      </c>
      <c r="E36" s="141">
        <f>'LAUS File'!P669</f>
        <v>0</v>
      </c>
      <c r="G36" s="142" t="s">
        <v>774</v>
      </c>
      <c r="H36" s="140">
        <f>'LAUS File'!P594</f>
        <v>0</v>
      </c>
      <c r="I36" s="140">
        <f>'LAUS File'!P595</f>
        <v>0</v>
      </c>
      <c r="J36" s="140">
        <f>'LAUS File'!P596</f>
        <v>0</v>
      </c>
      <c r="K36" s="141">
        <f>'LAUS File'!P597</f>
        <v>0</v>
      </c>
      <c r="L36" s="92"/>
    </row>
    <row r="37" spans="1:12" ht="11.4" customHeight="1">
      <c r="A37" s="142" t="s">
        <v>657</v>
      </c>
      <c r="B37" s="140">
        <f>'LAUS File'!P670</f>
        <v>0</v>
      </c>
      <c r="C37" s="140">
        <f>'LAUS File'!P671</f>
        <v>0</v>
      </c>
      <c r="D37" s="140">
        <f>'LAUS File'!P672</f>
        <v>0</v>
      </c>
      <c r="E37" s="141">
        <f>'LAUS File'!P673</f>
        <v>0</v>
      </c>
      <c r="G37" s="142" t="s">
        <v>777</v>
      </c>
      <c r="H37" s="140">
        <f>'LAUS File'!P606</f>
        <v>0</v>
      </c>
      <c r="I37" s="140">
        <f>'LAUS File'!P607</f>
        <v>0</v>
      </c>
      <c r="J37" s="140">
        <f>'LAUS File'!P608</f>
        <v>0</v>
      </c>
      <c r="K37" s="141">
        <f>'LAUS File'!P609</f>
        <v>0</v>
      </c>
      <c r="L37" s="92"/>
    </row>
    <row r="38" spans="1:12" ht="11.4" customHeight="1">
      <c r="A38" s="142" t="s">
        <v>658</v>
      </c>
      <c r="B38" s="140">
        <f>'LAUS File'!P682</f>
        <v>0</v>
      </c>
      <c r="C38" s="140">
        <f>'LAUS File'!P683</f>
        <v>0</v>
      </c>
      <c r="D38" s="140">
        <f>'LAUS File'!P684</f>
        <v>0</v>
      </c>
      <c r="E38" s="141">
        <f>'LAUS File'!P685</f>
        <v>0</v>
      </c>
      <c r="G38" s="142" t="s">
        <v>779</v>
      </c>
      <c r="H38" s="140">
        <f>'LAUS File'!P622</f>
        <v>0</v>
      </c>
      <c r="I38" s="140">
        <f>'LAUS File'!P623</f>
        <v>0</v>
      </c>
      <c r="J38" s="140">
        <f>'LAUS File'!P624</f>
        <v>0</v>
      </c>
      <c r="K38" s="141">
        <f>'LAUS File'!P625</f>
        <v>0</v>
      </c>
      <c r="L38" s="92"/>
    </row>
    <row r="39" spans="1:12" ht="11.4" customHeight="1">
      <c r="G39" s="142" t="s">
        <v>786</v>
      </c>
      <c r="H39" s="140">
        <f>'LAUS File'!P654</f>
        <v>0</v>
      </c>
      <c r="I39" s="140">
        <f>'LAUS File'!P655</f>
        <v>0</v>
      </c>
      <c r="J39" s="140">
        <f>'LAUS File'!P656</f>
        <v>0</v>
      </c>
      <c r="K39" s="141">
        <f>'LAUS File'!P657</f>
        <v>0</v>
      </c>
      <c r="L39" s="92"/>
    </row>
    <row r="40" spans="1:12" ht="11.4" customHeight="1">
      <c r="G40" s="142" t="s">
        <v>787</v>
      </c>
      <c r="H40" s="140">
        <f>'LAUS File'!P658</f>
        <v>0</v>
      </c>
      <c r="I40" s="140">
        <f>'LAUS File'!P659</f>
        <v>0</v>
      </c>
      <c r="J40" s="140">
        <f>'LAUS File'!P660</f>
        <v>0</v>
      </c>
      <c r="K40" s="141">
        <f>'LAUS File'!P661</f>
        <v>0</v>
      </c>
      <c r="L40" s="92"/>
    </row>
    <row r="41" spans="1:12" ht="11.4" customHeight="1">
      <c r="A41" s="80" t="s">
        <v>799</v>
      </c>
      <c r="B41" s="93"/>
      <c r="C41" s="93"/>
      <c r="D41" s="93"/>
      <c r="E41" s="94"/>
      <c r="G41" s="142" t="s">
        <v>789</v>
      </c>
      <c r="H41" s="140">
        <f>'LAUS File'!P674</f>
        <v>0</v>
      </c>
      <c r="I41" s="140">
        <f>'LAUS File'!P675</f>
        <v>0</v>
      </c>
      <c r="J41" s="140">
        <f>'LAUS File'!P676</f>
        <v>0</v>
      </c>
      <c r="K41" s="141">
        <f>'LAUS File'!P677</f>
        <v>0</v>
      </c>
      <c r="L41" s="92"/>
    </row>
    <row r="42" spans="1:12" ht="11.4" customHeight="1">
      <c r="A42" s="80"/>
      <c r="B42" s="93">
        <f>'LAUS File'!P810</f>
        <v>0</v>
      </c>
      <c r="C42" s="93">
        <f>'LAUS File'!P811</f>
        <v>0</v>
      </c>
      <c r="D42" s="93">
        <f>'LAUS File'!P812</f>
        <v>0</v>
      </c>
      <c r="E42" s="94">
        <f>'LAUS File'!P813</f>
        <v>0</v>
      </c>
      <c r="G42" s="142" t="s">
        <v>790</v>
      </c>
      <c r="H42" s="140">
        <f>'LAUS File'!P678</f>
        <v>0</v>
      </c>
      <c r="I42" s="140">
        <f>'LAUS File'!P679</f>
        <v>0</v>
      </c>
      <c r="J42" s="140">
        <f>'LAUS File'!P680</f>
        <v>0</v>
      </c>
      <c r="K42" s="141">
        <f>'LAUS File'!P681</f>
        <v>0</v>
      </c>
      <c r="L42" s="92"/>
    </row>
    <row r="43" spans="1:12" ht="11.4" customHeight="1">
      <c r="A43" s="139" t="s">
        <v>659</v>
      </c>
      <c r="B43" s="140">
        <f>'LAUS File'!P42</f>
        <v>0</v>
      </c>
      <c r="C43" s="140">
        <f>'LAUS File'!P43</f>
        <v>0</v>
      </c>
      <c r="D43" s="140">
        <f>'LAUS File'!P44</f>
        <v>0</v>
      </c>
      <c r="E43" s="141">
        <f>'LAUS File'!P45</f>
        <v>0</v>
      </c>
      <c r="G43" s="142" t="s">
        <v>793</v>
      </c>
      <c r="H43" s="140">
        <f>'LAUS File'!P694</f>
        <v>0</v>
      </c>
      <c r="I43" s="140">
        <f>'LAUS File'!P695</f>
        <v>0</v>
      </c>
      <c r="J43" s="140">
        <f>'LAUS File'!P696</f>
        <v>0</v>
      </c>
      <c r="K43" s="141">
        <f>'LAUS File'!P697</f>
        <v>0</v>
      </c>
      <c r="L43" s="92"/>
    </row>
    <row r="44" spans="1:12" ht="11.4" customHeight="1">
      <c r="A44" s="139" t="s">
        <v>662</v>
      </c>
      <c r="B44" s="140">
        <f>'LAUS File'!P54</f>
        <v>0</v>
      </c>
      <c r="C44" s="140">
        <f>'LAUS File'!P55</f>
        <v>0</v>
      </c>
      <c r="D44" s="140">
        <f>'LAUS File'!P56</f>
        <v>0</v>
      </c>
      <c r="E44" s="141">
        <f>'LAUS File'!P57</f>
        <v>0</v>
      </c>
      <c r="G44" s="142" t="s">
        <v>794</v>
      </c>
      <c r="H44" s="140">
        <f>'LAUS File'!P698</f>
        <v>0</v>
      </c>
      <c r="I44" s="140">
        <f>'LAUS File'!P699</f>
        <v>0</v>
      </c>
      <c r="J44" s="140">
        <f>'LAUS File'!P700</f>
        <v>0</v>
      </c>
      <c r="K44" s="141">
        <f>'LAUS File'!P701</f>
        <v>0</v>
      </c>
      <c r="L44" s="92"/>
    </row>
    <row r="45" spans="1:12" ht="11.4" customHeight="1">
      <c r="A45" s="139" t="s">
        <v>665</v>
      </c>
      <c r="B45" s="140">
        <f>'LAUS File'!P66</f>
        <v>0</v>
      </c>
      <c r="C45" s="140">
        <f>'LAUS File'!P67</f>
        <v>0</v>
      </c>
      <c r="D45" s="140">
        <f>'LAUS File'!P68</f>
        <v>0</v>
      </c>
      <c r="E45" s="141">
        <f>'LAUS File'!P69</f>
        <v>0</v>
      </c>
      <c r="L45" s="92"/>
    </row>
    <row r="46" spans="1:12" ht="11.4" customHeight="1">
      <c r="A46" s="139" t="s">
        <v>668</v>
      </c>
      <c r="B46" s="140">
        <f>'LAUS File'!P82</f>
        <v>0</v>
      </c>
      <c r="C46" s="140">
        <f>'LAUS File'!P83</f>
        <v>0</v>
      </c>
      <c r="D46" s="140">
        <f>'LAUS File'!P84</f>
        <v>0</v>
      </c>
      <c r="E46" s="141">
        <f>'LAUS File'!P85</f>
        <v>0</v>
      </c>
      <c r="L46" s="92"/>
    </row>
    <row r="47" spans="1:12" ht="11.4" customHeight="1">
      <c r="A47" s="139" t="s">
        <v>669</v>
      </c>
      <c r="B47" s="140">
        <f>'LAUS File'!P86</f>
        <v>0</v>
      </c>
      <c r="C47" s="140">
        <f>'LAUS File'!P87</f>
        <v>0</v>
      </c>
      <c r="D47" s="140">
        <f>'LAUS File'!P88</f>
        <v>0</v>
      </c>
      <c r="E47" s="141">
        <f>'LAUS File'!P89</f>
        <v>0</v>
      </c>
      <c r="G47" s="83" t="s">
        <v>159</v>
      </c>
      <c r="H47" s="95"/>
      <c r="I47" s="95"/>
      <c r="J47" s="95"/>
      <c r="K47" s="94"/>
      <c r="L47" s="92"/>
    </row>
    <row r="48" spans="1:12" ht="11.4" customHeight="1">
      <c r="A48" s="139" t="s">
        <v>677</v>
      </c>
      <c r="B48" s="140">
        <f>'LAUS File'!P130</f>
        <v>0</v>
      </c>
      <c r="C48" s="140">
        <f>'LAUS File'!P131</f>
        <v>0</v>
      </c>
      <c r="D48" s="140">
        <f>'LAUS File'!P132</f>
        <v>0</v>
      </c>
      <c r="E48" s="141">
        <f>'LAUS File'!P133</f>
        <v>0</v>
      </c>
      <c r="G48" s="83"/>
      <c r="H48" s="95">
        <f>'LAUS File'!P814</f>
        <v>0</v>
      </c>
      <c r="I48" s="95">
        <f>'LAUS File'!P815</f>
        <v>0</v>
      </c>
      <c r="J48" s="95">
        <f>'LAUS File'!P816</f>
        <v>0</v>
      </c>
      <c r="K48" s="94">
        <f>'LAUS File'!P817</f>
        <v>0</v>
      </c>
      <c r="L48" s="92"/>
    </row>
    <row r="49" spans="1:14" ht="11.4" customHeight="1">
      <c r="A49" s="139" t="s">
        <v>680</v>
      </c>
      <c r="B49" s="140">
        <f>'LAUS File'!P142</f>
        <v>0</v>
      </c>
      <c r="C49" s="140">
        <f>'LAUS File'!P143</f>
        <v>0</v>
      </c>
      <c r="D49" s="140">
        <f>'LAUS File'!P144</f>
        <v>0</v>
      </c>
      <c r="E49" s="141">
        <f>'LAUS File'!P145</f>
        <v>0</v>
      </c>
      <c r="G49" s="142" t="s">
        <v>666</v>
      </c>
      <c r="H49" s="144">
        <f>'LAUS File'!P70</f>
        <v>0</v>
      </c>
      <c r="I49" s="144">
        <f>'LAUS File'!P71</f>
        <v>0</v>
      </c>
      <c r="J49" s="144">
        <f>'LAUS File'!P72</f>
        <v>0</v>
      </c>
      <c r="K49" s="141">
        <f>'LAUS File'!P73</f>
        <v>0</v>
      </c>
      <c r="L49" s="92"/>
    </row>
    <row r="50" spans="1:14" ht="11.4" customHeight="1">
      <c r="A50" s="139" t="s">
        <v>681</v>
      </c>
      <c r="B50" s="140">
        <f>'LAUS File'!P146</f>
        <v>0</v>
      </c>
      <c r="C50" s="140">
        <f>'LAUS File'!P147</f>
        <v>0</v>
      </c>
      <c r="D50" s="140">
        <f>'LAUS File'!P148</f>
        <v>0</v>
      </c>
      <c r="E50" s="141">
        <f>'LAUS File'!P149</f>
        <v>0</v>
      </c>
      <c r="G50" s="142" t="s">
        <v>671</v>
      </c>
      <c r="H50" s="144">
        <f>'LAUS File'!P94</f>
        <v>0</v>
      </c>
      <c r="I50" s="144">
        <f>'LAUS File'!P95</f>
        <v>0</v>
      </c>
      <c r="J50" s="144">
        <f>'LAUS File'!P96</f>
        <v>0</v>
      </c>
      <c r="K50" s="141">
        <f>'LAUS File'!P97</f>
        <v>0</v>
      </c>
      <c r="L50" s="92"/>
    </row>
    <row r="51" spans="1:14" ht="11.4" customHeight="1">
      <c r="A51" s="139" t="s">
        <v>684</v>
      </c>
      <c r="B51" s="140">
        <f>'LAUS File'!P158</f>
        <v>0</v>
      </c>
      <c r="C51" s="140">
        <f>'LAUS File'!P159</f>
        <v>0</v>
      </c>
      <c r="D51" s="140">
        <f>'LAUS File'!P160</f>
        <v>0</v>
      </c>
      <c r="E51" s="141">
        <f>'LAUS File'!P161</f>
        <v>0</v>
      </c>
      <c r="G51" s="142" t="s">
        <v>695</v>
      </c>
      <c r="H51" s="144">
        <f>'LAUS File'!P214</f>
        <v>0</v>
      </c>
      <c r="I51" s="144">
        <f>'LAUS File'!P215</f>
        <v>0</v>
      </c>
      <c r="J51" s="144">
        <f>'LAUS File'!P216</f>
        <v>0</v>
      </c>
      <c r="K51" s="141">
        <f>'LAUS File'!P217</f>
        <v>0</v>
      </c>
      <c r="L51" s="92"/>
    </row>
    <row r="52" spans="1:14" ht="11.4" customHeight="1">
      <c r="A52" s="139" t="s">
        <v>686</v>
      </c>
      <c r="B52" s="140">
        <f>'LAUS File'!P166</f>
        <v>0</v>
      </c>
      <c r="C52" s="140">
        <f>'LAUS File'!P167</f>
        <v>0</v>
      </c>
      <c r="D52" s="140">
        <f>'LAUS File'!P168</f>
        <v>0</v>
      </c>
      <c r="E52" s="141">
        <f>'LAUS File'!P169</f>
        <v>0</v>
      </c>
      <c r="G52" s="142" t="s">
        <v>707</v>
      </c>
      <c r="H52" s="144">
        <f>'LAUS File'!P278</f>
        <v>0</v>
      </c>
      <c r="I52" s="144">
        <f>'LAUS File'!P279</f>
        <v>0</v>
      </c>
      <c r="J52" s="144">
        <f>'LAUS File'!P280</f>
        <v>0</v>
      </c>
      <c r="K52" s="141">
        <f>'LAUS File'!P281</f>
        <v>0</v>
      </c>
      <c r="L52" s="92"/>
    </row>
    <row r="53" spans="1:14" ht="11.4" customHeight="1">
      <c r="A53" s="139" t="s">
        <v>687</v>
      </c>
      <c r="B53" s="140">
        <f>'LAUS File'!P170</f>
        <v>0</v>
      </c>
      <c r="C53" s="140">
        <f>'LAUS File'!P171</f>
        <v>0</v>
      </c>
      <c r="D53" s="140">
        <f>'LAUS File'!P172</f>
        <v>0</v>
      </c>
      <c r="E53" s="141">
        <f>'LAUS File'!P173</f>
        <v>0</v>
      </c>
      <c r="G53" s="142" t="s">
        <v>709</v>
      </c>
      <c r="H53" s="144">
        <f>'LAUS File'!P286</f>
        <v>0</v>
      </c>
      <c r="I53" s="144">
        <f>'LAUS File'!P287</f>
        <v>0</v>
      </c>
      <c r="J53" s="144">
        <f>'LAUS File'!P288</f>
        <v>0</v>
      </c>
      <c r="K53" s="141">
        <f>'LAUS File'!P289</f>
        <v>0</v>
      </c>
      <c r="L53" s="92"/>
    </row>
    <row r="54" spans="1:14" ht="11.4" customHeight="1">
      <c r="A54" s="139" t="s">
        <v>689</v>
      </c>
      <c r="B54" s="140">
        <f>'LAUS File'!P190</f>
        <v>0</v>
      </c>
      <c r="C54" s="140">
        <f>'LAUS File'!P191</f>
        <v>0</v>
      </c>
      <c r="D54" s="140">
        <f>'LAUS File'!P192</f>
        <v>0</v>
      </c>
      <c r="E54" s="141">
        <f>'LAUS File'!P193</f>
        <v>0</v>
      </c>
      <c r="G54" s="142" t="s">
        <v>722</v>
      </c>
      <c r="H54" s="144">
        <f>'LAUS File'!P342</f>
        <v>0</v>
      </c>
      <c r="I54" s="144">
        <f>'LAUS File'!P343</f>
        <v>0</v>
      </c>
      <c r="J54" s="144">
        <f>'LAUS File'!P344</f>
        <v>0</v>
      </c>
      <c r="K54" s="141">
        <f>'LAUS File'!P345</f>
        <v>0</v>
      </c>
      <c r="L54" s="92"/>
    </row>
    <row r="55" spans="1:14" ht="11.4" customHeight="1">
      <c r="A55" s="139" t="s">
        <v>691</v>
      </c>
      <c r="B55" s="140">
        <f>'LAUS File'!P198</f>
        <v>0</v>
      </c>
      <c r="C55" s="140">
        <f>'LAUS File'!P199</f>
        <v>0</v>
      </c>
      <c r="D55" s="140">
        <f>'LAUS File'!P200</f>
        <v>0</v>
      </c>
      <c r="E55" s="141">
        <f>'LAUS File'!P201</f>
        <v>0</v>
      </c>
      <c r="G55" s="142" t="s">
        <v>726</v>
      </c>
      <c r="H55" s="144">
        <f>'LAUS File'!P358</f>
        <v>0</v>
      </c>
      <c r="I55" s="144">
        <f>'LAUS File'!P359</f>
        <v>0</v>
      </c>
      <c r="J55" s="144">
        <f>'LAUS File'!P360</f>
        <v>0</v>
      </c>
      <c r="K55" s="141">
        <f>'LAUS File'!P361</f>
        <v>0</v>
      </c>
      <c r="L55" s="92"/>
    </row>
    <row r="56" spans="1:14" ht="11.4" customHeight="1">
      <c r="A56" s="139" t="s">
        <v>692</v>
      </c>
      <c r="B56" s="140">
        <f>'LAUS File'!P202</f>
        <v>0</v>
      </c>
      <c r="C56" s="140">
        <f>'LAUS File'!P203</f>
        <v>0</v>
      </c>
      <c r="D56" s="140">
        <f>'LAUS File'!P204</f>
        <v>0</v>
      </c>
      <c r="E56" s="141">
        <f>'LAUS File'!P205</f>
        <v>0</v>
      </c>
      <c r="G56" s="142" t="s">
        <v>730</v>
      </c>
      <c r="H56" s="144">
        <f>'LAUS File'!P374</f>
        <v>0</v>
      </c>
      <c r="I56" s="144">
        <f>'LAUS File'!P375</f>
        <v>0</v>
      </c>
      <c r="J56" s="144">
        <f>'LAUS File'!P376</f>
        <v>0</v>
      </c>
      <c r="K56" s="141">
        <f>'LAUS File'!P377</f>
        <v>0</v>
      </c>
      <c r="L56" s="92"/>
    </row>
    <row r="57" spans="1:14" ht="11.4" customHeight="1">
      <c r="A57" s="139" t="s">
        <v>693</v>
      </c>
      <c r="B57" s="140">
        <f>'LAUS File'!P206</f>
        <v>0</v>
      </c>
      <c r="C57" s="140">
        <f>'LAUS File'!P207</f>
        <v>0</v>
      </c>
      <c r="D57" s="140">
        <f>'LAUS File'!P208</f>
        <v>0</v>
      </c>
      <c r="E57" s="141">
        <f>'LAUS File'!P209</f>
        <v>0</v>
      </c>
      <c r="G57" s="142" t="s">
        <v>159</v>
      </c>
      <c r="H57" s="144">
        <f>'LAUS File'!P410</f>
        <v>0</v>
      </c>
      <c r="I57" s="144">
        <f>'LAUS File'!P411</f>
        <v>0</v>
      </c>
      <c r="J57" s="144">
        <f>'LAUS File'!P412</f>
        <v>0</v>
      </c>
      <c r="K57" s="141">
        <f>'LAUS File'!P413</f>
        <v>0</v>
      </c>
      <c r="L57" s="92"/>
    </row>
    <row r="58" spans="1:14" ht="11.4" customHeight="1">
      <c r="A58" s="139" t="s">
        <v>694</v>
      </c>
      <c r="B58" s="140">
        <f>'LAUS File'!P210</f>
        <v>0</v>
      </c>
      <c r="C58" s="140">
        <f>'LAUS File'!P211</f>
        <v>0</v>
      </c>
      <c r="D58" s="140">
        <f>'LAUS File'!P212</f>
        <v>0</v>
      </c>
      <c r="E58" s="141">
        <f>'LAUS File'!P213</f>
        <v>0</v>
      </c>
      <c r="G58" s="142" t="s">
        <v>739</v>
      </c>
      <c r="H58" s="144">
        <f>'LAUS File'!P434</f>
        <v>0</v>
      </c>
      <c r="I58" s="144">
        <f>'LAUS File'!P435</f>
        <v>0</v>
      </c>
      <c r="J58" s="144">
        <f>'LAUS File'!P436</f>
        <v>0</v>
      </c>
      <c r="K58" s="141">
        <f>'LAUS File'!P437</f>
        <v>0</v>
      </c>
      <c r="L58" s="92"/>
    </row>
    <row r="59" spans="1:14" ht="11.4" customHeight="1">
      <c r="A59" s="139" t="s">
        <v>697</v>
      </c>
      <c r="B59" s="140">
        <f>'LAUS File'!P226</f>
        <v>0</v>
      </c>
      <c r="C59" s="140">
        <f>'LAUS File'!P227</f>
        <v>0</v>
      </c>
      <c r="D59" s="140">
        <f>'LAUS File'!P228</f>
        <v>0</v>
      </c>
      <c r="E59" s="141">
        <f>'LAUS File'!P229</f>
        <v>0</v>
      </c>
      <c r="G59" s="142" t="s">
        <v>741</v>
      </c>
      <c r="H59" s="144">
        <f>'LAUS File'!P442</f>
        <v>0</v>
      </c>
      <c r="I59" s="144">
        <f>'LAUS File'!P443</f>
        <v>0</v>
      </c>
      <c r="J59" s="144">
        <f>'LAUS File'!P444</f>
        <v>0</v>
      </c>
      <c r="K59" s="141">
        <f>'LAUS File'!P445</f>
        <v>0</v>
      </c>
      <c r="L59" s="92"/>
    </row>
    <row r="60" spans="1:14" ht="11.4" customHeight="1">
      <c r="A60" s="139" t="s">
        <v>698</v>
      </c>
      <c r="B60" s="140">
        <f>'LAUS File'!P230</f>
        <v>0</v>
      </c>
      <c r="C60" s="140">
        <f>'LAUS File'!P231</f>
        <v>0</v>
      </c>
      <c r="D60" s="140">
        <f>'LAUS File'!P232</f>
        <v>0</v>
      </c>
      <c r="E60" s="141">
        <f>'LAUS File'!P233</f>
        <v>0</v>
      </c>
      <c r="G60" s="142" t="s">
        <v>746</v>
      </c>
      <c r="H60" s="144">
        <f>'LAUS File'!P466</f>
        <v>0</v>
      </c>
      <c r="I60" s="144">
        <f>'LAUS File'!P467</f>
        <v>0</v>
      </c>
      <c r="J60" s="144">
        <f>'LAUS File'!P468</f>
        <v>0</v>
      </c>
      <c r="K60" s="141">
        <f>'LAUS File'!P469</f>
        <v>0</v>
      </c>
      <c r="L60" s="92"/>
    </row>
    <row r="61" spans="1:14" ht="11.4" customHeight="1">
      <c r="A61" s="139" t="s">
        <v>161</v>
      </c>
      <c r="B61" s="140">
        <f>'LAUS File'!P234</f>
        <v>0</v>
      </c>
      <c r="C61" s="140">
        <f>'LAUS File'!P235</f>
        <v>0</v>
      </c>
      <c r="D61" s="140">
        <f>'LAUS File'!P236</f>
        <v>0</v>
      </c>
      <c r="E61" s="141">
        <f>'LAUS File'!P237</f>
        <v>0</v>
      </c>
      <c r="G61" s="142" t="s">
        <v>781</v>
      </c>
      <c r="H61" s="144">
        <f>'LAUS File'!P630</f>
        <v>0</v>
      </c>
      <c r="I61" s="144">
        <f>'LAUS File'!P631</f>
        <v>0</v>
      </c>
      <c r="J61" s="144">
        <f>'LAUS File'!P632</f>
        <v>0</v>
      </c>
      <c r="K61" s="141">
        <f>'LAUS File'!P633</f>
        <v>0</v>
      </c>
      <c r="L61" s="92"/>
    </row>
    <row r="62" spans="1:14" ht="11.4" customHeight="1">
      <c r="A62" s="139" t="s">
        <v>699</v>
      </c>
      <c r="B62" s="140">
        <f>'LAUS File'!P238</f>
        <v>0</v>
      </c>
      <c r="C62" s="140">
        <f>'LAUS File'!P239</f>
        <v>0</v>
      </c>
      <c r="D62" s="140">
        <f>'LAUS File'!P240</f>
        <v>0</v>
      </c>
      <c r="E62" s="141">
        <f>'LAUS File'!P241</f>
        <v>0</v>
      </c>
      <c r="G62" s="142" t="s">
        <v>788</v>
      </c>
      <c r="H62" s="144">
        <f>'LAUS File'!P662</f>
        <v>0</v>
      </c>
      <c r="I62" s="144">
        <f>'LAUS File'!P663</f>
        <v>0</v>
      </c>
      <c r="J62" s="144">
        <f>'LAUS File'!P664</f>
        <v>0</v>
      </c>
      <c r="K62" s="141">
        <f>'LAUS File'!P665</f>
        <v>0</v>
      </c>
      <c r="L62" s="92"/>
    </row>
    <row r="63" spans="1:14" ht="11.4" customHeight="1">
      <c r="A63" s="139" t="s">
        <v>700</v>
      </c>
      <c r="B63" s="140">
        <f>'LAUS File'!P246</f>
        <v>0</v>
      </c>
      <c r="C63" s="140">
        <f>'LAUS File'!P247</f>
        <v>0</v>
      </c>
      <c r="D63" s="140">
        <f>'LAUS File'!P248</f>
        <v>0</v>
      </c>
      <c r="E63" s="141">
        <f>'LAUS File'!P249</f>
        <v>0</v>
      </c>
      <c r="G63" s="142" t="s">
        <v>796</v>
      </c>
      <c r="H63" s="144">
        <f>'LAUS File'!P706</f>
        <v>0</v>
      </c>
      <c r="I63" s="144">
        <f>'LAUS File'!P707</f>
        <v>0</v>
      </c>
      <c r="J63" s="144">
        <f>'LAUS File'!P708</f>
        <v>0</v>
      </c>
      <c r="K63" s="141">
        <f>'LAUS File'!P709</f>
        <v>0</v>
      </c>
      <c r="L63" s="92"/>
      <c r="N63" s="96"/>
    </row>
    <row r="64" spans="1:14" ht="11.4" customHeight="1">
      <c r="A64" s="139" t="s">
        <v>702</v>
      </c>
      <c r="B64" s="140">
        <f>'LAUS File'!P254</f>
        <v>0</v>
      </c>
      <c r="C64" s="140">
        <f>'LAUS File'!P255</f>
        <v>0</v>
      </c>
      <c r="D64" s="140">
        <f>'LAUS File'!P256</f>
        <v>0</v>
      </c>
      <c r="E64" s="141">
        <f>'LAUS File'!P257</f>
        <v>0</v>
      </c>
      <c r="H64" s="87"/>
      <c r="I64" s="87"/>
      <c r="J64" s="87"/>
      <c r="K64" s="91"/>
      <c r="L64" s="92"/>
      <c r="N64" s="96"/>
    </row>
    <row r="65" spans="1:14" ht="11.4" customHeight="1">
      <c r="A65" s="139" t="s">
        <v>704</v>
      </c>
      <c r="B65" s="140">
        <f>'LAUS File'!P262</f>
        <v>0</v>
      </c>
      <c r="C65" s="140">
        <f>'LAUS File'!P263</f>
        <v>0</v>
      </c>
      <c r="D65" s="140">
        <f>'LAUS File'!P264</f>
        <v>0</v>
      </c>
      <c r="E65" s="141">
        <f>'LAUS File'!P265</f>
        <v>0</v>
      </c>
      <c r="H65" s="87"/>
      <c r="I65" s="87"/>
      <c r="J65" s="87"/>
      <c r="K65" s="91"/>
      <c r="L65" s="92"/>
      <c r="N65" s="96"/>
    </row>
    <row r="66" spans="1:14" ht="11.4" customHeight="1">
      <c r="A66" s="139" t="s">
        <v>708</v>
      </c>
      <c r="B66" s="140">
        <f>'LAUS File'!P282</f>
        <v>0</v>
      </c>
      <c r="C66" s="140">
        <f>'LAUS File'!P283</f>
        <v>0</v>
      </c>
      <c r="D66" s="140">
        <f>'LAUS File'!P284</f>
        <v>0</v>
      </c>
      <c r="E66" s="141">
        <f>'LAUS File'!P285</f>
        <v>0</v>
      </c>
      <c r="H66" s="87"/>
      <c r="I66" s="87"/>
      <c r="J66" s="87"/>
      <c r="K66" s="91"/>
      <c r="L66" s="92"/>
      <c r="N66" s="96"/>
    </row>
    <row r="67" spans="1:14" ht="11.4" customHeight="1">
      <c r="A67" s="139" t="s">
        <v>158</v>
      </c>
      <c r="B67" s="140">
        <f>'LAUS File'!P294</f>
        <v>0</v>
      </c>
      <c r="C67" s="140">
        <f>'LAUS File'!P295</f>
        <v>0</v>
      </c>
      <c r="D67" s="140">
        <f>'LAUS File'!P296</f>
        <v>0</v>
      </c>
      <c r="E67" s="141">
        <f>'LAUS File'!P297</f>
        <v>0</v>
      </c>
      <c r="H67" s="96"/>
      <c r="I67" s="96"/>
      <c r="J67" s="96"/>
      <c r="K67" s="96"/>
      <c r="L67" s="96"/>
      <c r="N67" s="96"/>
    </row>
    <row r="68" spans="1:14" ht="11.4" customHeight="1">
      <c r="A68" s="77"/>
      <c r="B68" s="87"/>
      <c r="C68" s="87"/>
      <c r="D68" s="87"/>
      <c r="E68" s="88"/>
      <c r="H68" s="96"/>
      <c r="I68" s="96"/>
      <c r="J68" s="96"/>
      <c r="K68" s="96"/>
      <c r="L68" s="96"/>
      <c r="N68" s="96"/>
    </row>
    <row r="69" spans="1:14" ht="11.4" customHeight="1">
      <c r="A69" s="90"/>
      <c r="B69" s="87"/>
      <c r="C69" s="87"/>
      <c r="D69" s="87"/>
      <c r="E69" s="88"/>
      <c r="H69" s="96"/>
      <c r="I69" s="96"/>
      <c r="J69" s="96"/>
      <c r="K69" s="97"/>
      <c r="L69" s="97"/>
      <c r="N69" s="96"/>
    </row>
    <row r="70" spans="1:14" ht="11.4" customHeight="1">
      <c r="A70" s="90"/>
      <c r="B70" s="87"/>
      <c r="C70" s="87"/>
      <c r="D70" s="87"/>
      <c r="E70" s="88"/>
      <c r="H70" s="96"/>
      <c r="I70" s="96"/>
      <c r="J70" s="96"/>
      <c r="K70" s="97"/>
      <c r="L70" s="97"/>
    </row>
    <row r="71" spans="1:14" ht="11.4" customHeight="1">
      <c r="A71" s="90"/>
      <c r="B71" s="87"/>
      <c r="C71" s="87"/>
      <c r="D71" s="87"/>
      <c r="E71" s="88"/>
      <c r="H71" s="96"/>
      <c r="I71" s="96"/>
      <c r="J71" s="96"/>
      <c r="K71" s="97"/>
      <c r="L71" s="97"/>
    </row>
    <row r="72" spans="1:14" ht="11.4" customHeight="1">
      <c r="A72" s="90"/>
      <c r="B72" s="87"/>
      <c r="C72" s="87"/>
      <c r="D72" s="87"/>
      <c r="E72" s="88"/>
      <c r="H72" s="96"/>
      <c r="I72" s="96"/>
      <c r="J72" s="96"/>
      <c r="K72" s="97"/>
      <c r="L72" s="97"/>
    </row>
    <row r="73" spans="1:14" ht="11.4" customHeight="1">
      <c r="A73" s="90"/>
      <c r="B73" s="87"/>
      <c r="C73" s="87"/>
      <c r="D73" s="87"/>
      <c r="E73" s="88"/>
      <c r="H73" s="96"/>
      <c r="I73" s="96"/>
      <c r="J73" s="96"/>
      <c r="K73" s="97"/>
      <c r="L73" s="97"/>
    </row>
    <row r="74" spans="1:14" ht="11.4" customHeight="1">
      <c r="A74" s="77"/>
      <c r="B74" s="87"/>
      <c r="C74" s="87"/>
      <c r="D74" s="87"/>
      <c r="E74" s="88"/>
      <c r="H74" s="96"/>
      <c r="I74" s="96"/>
      <c r="J74" s="96"/>
      <c r="K74" s="96"/>
      <c r="L74" s="96"/>
    </row>
    <row r="75" spans="1:14" ht="5.15" customHeight="1">
      <c r="A75" s="77"/>
      <c r="B75" s="98"/>
      <c r="C75" s="98"/>
      <c r="D75" s="98"/>
      <c r="E75" s="91"/>
      <c r="G75" s="96" t="s">
        <v>579</v>
      </c>
      <c r="H75" s="96"/>
      <c r="I75" s="96"/>
      <c r="J75" s="96"/>
      <c r="K75" s="96"/>
      <c r="L75" s="96"/>
    </row>
    <row r="76" spans="1:14" ht="11.15" customHeight="1">
      <c r="A76" s="58" t="s">
        <v>568</v>
      </c>
      <c r="B76" s="58"/>
      <c r="C76" s="58"/>
      <c r="D76" s="58"/>
      <c r="E76" s="59"/>
      <c r="F76" s="60" t="s">
        <v>580</v>
      </c>
      <c r="G76" s="58"/>
      <c r="H76" s="58"/>
      <c r="I76" s="58"/>
      <c r="J76" s="58"/>
      <c r="K76" s="61" t="str">
        <f>K1</f>
        <v>Technical Contact (860)263-6293</v>
      </c>
      <c r="L76" s="61"/>
    </row>
    <row r="77" spans="1:14" ht="11.15" customHeight="1">
      <c r="A77" s="58" t="s">
        <v>5</v>
      </c>
      <c r="B77" s="58"/>
      <c r="C77" s="58"/>
      <c r="D77" s="58"/>
      <c r="E77" s="59"/>
      <c r="F77" s="58"/>
      <c r="G77" s="58"/>
      <c r="H77" s="58"/>
      <c r="I77" s="58"/>
      <c r="J77" s="61" t="s">
        <v>571</v>
      </c>
      <c r="K77" s="59"/>
      <c r="L77" s="59"/>
    </row>
    <row r="78" spans="1:14" ht="11.15" customHeight="1">
      <c r="A78" s="63" t="s">
        <v>572</v>
      </c>
      <c r="B78" s="58"/>
      <c r="C78" s="58"/>
      <c r="D78" s="58"/>
      <c r="E78" s="59"/>
      <c r="F78" s="58"/>
      <c r="G78" s="58"/>
      <c r="H78" s="58"/>
      <c r="I78" s="58"/>
      <c r="J78" s="58"/>
      <c r="K78" s="64" t="s">
        <v>573</v>
      </c>
      <c r="L78" s="64"/>
    </row>
    <row r="79" spans="1:14" ht="25">
      <c r="A79" s="158" t="s">
        <v>214</v>
      </c>
      <c r="B79" s="158"/>
      <c r="C79" s="158"/>
      <c r="D79" s="158"/>
      <c r="E79" s="158"/>
      <c r="F79" s="158"/>
      <c r="G79" s="158"/>
      <c r="H79" s="158"/>
      <c r="I79" s="158"/>
      <c r="J79" s="158"/>
      <c r="K79" s="158"/>
      <c r="L79" s="65"/>
    </row>
    <row r="80" spans="1:14" s="67" customFormat="1" ht="12.9" customHeight="1">
      <c r="A80" s="165" t="s">
        <v>574</v>
      </c>
      <c r="B80" s="165"/>
      <c r="C80" s="165"/>
      <c r="D80" s="165"/>
      <c r="E80" s="165"/>
      <c r="F80" s="165"/>
      <c r="G80" s="165"/>
      <c r="H80" s="165"/>
      <c r="I80" s="165"/>
      <c r="J80" s="165"/>
      <c r="K80" s="165"/>
      <c r="L80" s="66"/>
    </row>
    <row r="81" spans="1:12" ht="12.9" customHeight="1">
      <c r="A81" s="166" t="s">
        <v>575</v>
      </c>
      <c r="B81" s="166"/>
      <c r="C81" s="166"/>
      <c r="D81" s="166"/>
      <c r="E81" s="166"/>
      <c r="F81" s="166"/>
      <c r="G81" s="166"/>
      <c r="H81" s="166"/>
      <c r="I81" s="166"/>
      <c r="J81" s="166"/>
      <c r="K81" s="166"/>
      <c r="L81" s="68"/>
    </row>
    <row r="82" spans="1:12" ht="12" customHeight="1">
      <c r="A82" s="162" t="str">
        <f>+A7</f>
        <v>DECEMBER 2026</v>
      </c>
      <c r="B82" s="162"/>
      <c r="C82" s="162"/>
      <c r="D82" s="162"/>
      <c r="E82" s="162"/>
      <c r="F82" s="162"/>
      <c r="G82" s="162"/>
      <c r="H82" s="162"/>
      <c r="I82" s="162"/>
      <c r="J82" s="162"/>
      <c r="K82" s="162"/>
      <c r="L82" s="69"/>
    </row>
    <row r="83" spans="1:12" ht="5.15" customHeight="1">
      <c r="A83" s="70" t="s">
        <v>148</v>
      </c>
      <c r="B83" s="71"/>
      <c r="C83" s="71"/>
      <c r="D83" s="71"/>
      <c r="F83" s="71"/>
      <c r="G83" s="71"/>
      <c r="H83" s="71"/>
      <c r="I83" s="71"/>
      <c r="J83" s="71"/>
      <c r="K83" s="71"/>
      <c r="L83" s="71"/>
    </row>
    <row r="84" spans="1:12" ht="11.4" customHeight="1">
      <c r="A84" s="163" t="s">
        <v>576</v>
      </c>
      <c r="B84" s="163"/>
      <c r="C84" s="163"/>
      <c r="D84" s="163"/>
      <c r="E84" s="163"/>
      <c r="F84" s="163"/>
      <c r="G84" s="163"/>
      <c r="H84" s="163"/>
      <c r="I84" s="163"/>
      <c r="J84" s="163"/>
      <c r="K84" s="163"/>
      <c r="L84" s="73"/>
    </row>
    <row r="85" spans="1:12" ht="5.15" customHeight="1">
      <c r="A85" s="70" t="s">
        <v>148</v>
      </c>
      <c r="B85" s="99"/>
      <c r="C85" s="73"/>
      <c r="D85" s="100"/>
      <c r="E85" s="101"/>
      <c r="F85" s="73"/>
      <c r="G85" s="73"/>
      <c r="H85" s="73"/>
      <c r="I85" s="73"/>
      <c r="J85" s="73"/>
      <c r="K85" s="73"/>
      <c r="L85" s="73"/>
    </row>
    <row r="86" spans="1:12" s="102" customFormat="1" ht="11.4" customHeight="1">
      <c r="A86" s="74" t="s">
        <v>577</v>
      </c>
      <c r="B86" s="75" t="s">
        <v>169</v>
      </c>
      <c r="C86" s="75" t="s">
        <v>578</v>
      </c>
      <c r="D86" s="75" t="s">
        <v>168</v>
      </c>
      <c r="E86" s="76" t="s">
        <v>154</v>
      </c>
      <c r="F86" s="77"/>
      <c r="G86" s="74" t="s">
        <v>577</v>
      </c>
      <c r="H86" s="75" t="s">
        <v>169</v>
      </c>
      <c r="I86" s="75" t="s">
        <v>578</v>
      </c>
      <c r="J86" s="75" t="s">
        <v>168</v>
      </c>
      <c r="K86" s="76" t="s">
        <v>154</v>
      </c>
      <c r="L86" s="75"/>
    </row>
    <row r="87" spans="1:12" s="102" customFormat="1" ht="5.15" customHeight="1">
      <c r="A87" s="74"/>
      <c r="B87" s="75"/>
      <c r="C87" s="75"/>
      <c r="D87" s="75"/>
      <c r="E87" s="76"/>
      <c r="F87" s="77"/>
      <c r="G87" s="74"/>
      <c r="H87" s="75"/>
      <c r="I87" s="75"/>
      <c r="J87" s="75"/>
      <c r="K87" s="76"/>
      <c r="L87" s="75"/>
    </row>
    <row r="88" spans="1:12" ht="11.4" customHeight="1">
      <c r="A88" s="83" t="s">
        <v>801</v>
      </c>
      <c r="B88" s="81"/>
      <c r="C88" s="81"/>
      <c r="D88" s="81"/>
      <c r="E88" s="82"/>
      <c r="G88" s="80" t="s">
        <v>587</v>
      </c>
      <c r="H88" s="81"/>
      <c r="I88" s="81"/>
      <c r="J88" s="81"/>
      <c r="K88" s="82"/>
    </row>
    <row r="89" spans="1:12" ht="11.4" customHeight="1">
      <c r="A89" s="81"/>
      <c r="B89" s="95">
        <f>'LAUS File'!P818</f>
        <v>0</v>
      </c>
      <c r="C89" s="95">
        <f>'LAUS File'!P819</f>
        <v>0</v>
      </c>
      <c r="D89" s="95">
        <f>'LAUS File'!P820</f>
        <v>0</v>
      </c>
      <c r="E89" s="94">
        <f>'LAUS File'!P821</f>
        <v>0</v>
      </c>
      <c r="G89" s="83"/>
      <c r="H89" s="95">
        <f>'LAUS File'!P830</f>
        <v>0</v>
      </c>
      <c r="I89" s="95">
        <f>'LAUS File'!P831</f>
        <v>0</v>
      </c>
      <c r="J89" s="95">
        <f>'LAUS File'!P832</f>
        <v>0</v>
      </c>
      <c r="K89" s="94">
        <f>'LAUS File'!P833</f>
        <v>0</v>
      </c>
    </row>
    <row r="90" spans="1:12" ht="11.4" customHeight="1">
      <c r="A90" s="142" t="s">
        <v>670</v>
      </c>
      <c r="B90" s="144">
        <f>'LAUS File'!P90</f>
        <v>0</v>
      </c>
      <c r="C90" s="144">
        <f>'LAUS File'!P91</f>
        <v>0</v>
      </c>
      <c r="D90" s="144">
        <f>'LAUS File'!P92</f>
        <v>0</v>
      </c>
      <c r="E90" s="141">
        <f>'LAUS File'!P93</f>
        <v>0</v>
      </c>
      <c r="G90" s="139" t="s">
        <v>663</v>
      </c>
      <c r="H90" s="144">
        <f>'LAUS File'!P58</f>
        <v>0</v>
      </c>
      <c r="I90" s="144">
        <f>'LAUS File'!P59</f>
        <v>0</v>
      </c>
      <c r="J90" s="144">
        <f>'LAUS File'!P60</f>
        <v>0</v>
      </c>
      <c r="K90" s="141">
        <f>'LAUS File'!P61</f>
        <v>0</v>
      </c>
    </row>
    <row r="91" spans="1:12" ht="11.4" customHeight="1">
      <c r="A91" s="142" t="s">
        <v>682</v>
      </c>
      <c r="B91" s="144">
        <f>'LAUS File'!P150</f>
        <v>0</v>
      </c>
      <c r="C91" s="144">
        <f>'LAUS File'!P151</f>
        <v>0</v>
      </c>
      <c r="D91" s="144">
        <f>'LAUS File'!P152</f>
        <v>0</v>
      </c>
      <c r="E91" s="141">
        <f>'LAUS File'!P153</f>
        <v>0</v>
      </c>
      <c r="G91" s="142" t="s">
        <v>674</v>
      </c>
      <c r="H91" s="145">
        <f>'LAUS File'!P118</f>
        <v>0</v>
      </c>
      <c r="I91" s="145">
        <f>'LAUS File'!P119</f>
        <v>0</v>
      </c>
      <c r="J91" s="145">
        <f>'LAUS File'!P120</f>
        <v>0</v>
      </c>
      <c r="K91" s="141">
        <f>'LAUS File'!P121</f>
        <v>0</v>
      </c>
    </row>
    <row r="92" spans="1:12" ht="11.4" customHeight="1">
      <c r="A92" s="142" t="s">
        <v>696</v>
      </c>
      <c r="B92" s="144">
        <f>'LAUS File'!P218</f>
        <v>0</v>
      </c>
      <c r="C92" s="144">
        <f>'LAUS File'!P219</f>
        <v>0</v>
      </c>
      <c r="D92" s="144">
        <f>'LAUS File'!P220</f>
        <v>0</v>
      </c>
      <c r="E92" s="141">
        <f>'LAUS File'!P221</f>
        <v>0</v>
      </c>
      <c r="G92" s="142" t="s">
        <v>675</v>
      </c>
      <c r="H92" s="144">
        <f>'LAUS File'!P122</f>
        <v>0</v>
      </c>
      <c r="I92" s="144">
        <f>'LAUS File'!P123</f>
        <v>0</v>
      </c>
      <c r="J92" s="144">
        <f>'LAUS File'!P124</f>
        <v>0</v>
      </c>
      <c r="K92" s="141">
        <f>'LAUS File'!P125</f>
        <v>0</v>
      </c>
    </row>
    <row r="93" spans="1:12" ht="11.4" customHeight="1">
      <c r="A93" s="142" t="s">
        <v>701</v>
      </c>
      <c r="B93" s="144">
        <f>'LAUS File'!P250</f>
        <v>0</v>
      </c>
      <c r="C93" s="144">
        <f>'LAUS File'!P251</f>
        <v>0</v>
      </c>
      <c r="D93" s="144">
        <f>'LAUS File'!P252</f>
        <v>0</v>
      </c>
      <c r="E93" s="141">
        <f>'LAUS File'!P253</f>
        <v>0</v>
      </c>
      <c r="G93" s="142" t="s">
        <v>683</v>
      </c>
      <c r="H93" s="144">
        <f>'LAUS File'!P154</f>
        <v>0</v>
      </c>
      <c r="I93" s="144">
        <f>'LAUS File'!P155</f>
        <v>0</v>
      </c>
      <c r="J93" s="144">
        <f>'LAUS File'!P156</f>
        <v>0</v>
      </c>
      <c r="K93" s="141">
        <f>'LAUS File'!P157</f>
        <v>0</v>
      </c>
    </row>
    <row r="94" spans="1:12" ht="11.4" customHeight="1">
      <c r="A94" s="142" t="s">
        <v>705</v>
      </c>
      <c r="B94" s="144">
        <f>'LAUS File'!P270</f>
        <v>0</v>
      </c>
      <c r="C94" s="144">
        <f>'LAUS File'!P271</f>
        <v>0</v>
      </c>
      <c r="D94" s="144">
        <f>'LAUS File'!P272</f>
        <v>0</v>
      </c>
      <c r="E94" s="141">
        <f>'LAUS File'!P273</f>
        <v>0</v>
      </c>
      <c r="G94" s="142" t="s">
        <v>685</v>
      </c>
      <c r="H94" s="144">
        <f>'LAUS File'!P162</f>
        <v>0</v>
      </c>
      <c r="I94" s="144">
        <f>'LAUS File'!P163</f>
        <v>0</v>
      </c>
      <c r="J94" s="144">
        <f>'LAUS File'!P164</f>
        <v>0</v>
      </c>
      <c r="K94" s="141">
        <f>'LAUS File'!P165</f>
        <v>0</v>
      </c>
    </row>
    <row r="95" spans="1:12" ht="11.4" customHeight="1">
      <c r="A95" s="142" t="s">
        <v>706</v>
      </c>
      <c r="B95" s="144">
        <f>'LAUS File'!P274</f>
        <v>0</v>
      </c>
      <c r="C95" s="144">
        <f>'LAUS File'!P275</f>
        <v>0</v>
      </c>
      <c r="D95" s="144">
        <f>'LAUS File'!P276</f>
        <v>0</v>
      </c>
      <c r="E95" s="141">
        <f>'LAUS File'!P277</f>
        <v>0</v>
      </c>
      <c r="G95" s="142" t="s">
        <v>703</v>
      </c>
      <c r="H95" s="144">
        <f>'LAUS File'!P258</f>
        <v>0</v>
      </c>
      <c r="I95" s="144">
        <f>'LAUS File'!P259</f>
        <v>0</v>
      </c>
      <c r="J95" s="144">
        <f>'LAUS File'!P260</f>
        <v>0</v>
      </c>
      <c r="K95" s="141">
        <f>'LAUS File'!P261</f>
        <v>0</v>
      </c>
    </row>
    <row r="96" spans="1:12" ht="11.4" customHeight="1">
      <c r="A96" s="142" t="s">
        <v>717</v>
      </c>
      <c r="B96" s="144">
        <f>'LAUS File'!P322</f>
        <v>0</v>
      </c>
      <c r="C96" s="144">
        <f>'LAUS File'!P323</f>
        <v>0</v>
      </c>
      <c r="D96" s="144">
        <f>'LAUS File'!P324</f>
        <v>0</v>
      </c>
      <c r="E96" s="141">
        <f>'LAUS File'!P325</f>
        <v>0</v>
      </c>
      <c r="G96" s="142" t="s">
        <v>711</v>
      </c>
      <c r="H96" s="144">
        <f>'LAUS File'!P298</f>
        <v>0</v>
      </c>
      <c r="I96" s="144">
        <f>'LAUS File'!P299</f>
        <v>0</v>
      </c>
      <c r="J96" s="144">
        <f>'LAUS File'!P300</f>
        <v>0</v>
      </c>
      <c r="K96" s="141">
        <f>'LAUS File'!P301</f>
        <v>0</v>
      </c>
    </row>
    <row r="97" spans="1:11" ht="11.4" customHeight="1">
      <c r="A97" s="142" t="s">
        <v>718</v>
      </c>
      <c r="B97" s="144">
        <f>'LAUS File'!P326</f>
        <v>0</v>
      </c>
      <c r="C97" s="144">
        <f>'LAUS File'!P327</f>
        <v>0</v>
      </c>
      <c r="D97" s="144">
        <f>'LAUS File'!P328</f>
        <v>0</v>
      </c>
      <c r="E97" s="141">
        <f>'LAUS File'!P329</f>
        <v>0</v>
      </c>
      <c r="G97" s="142" t="s">
        <v>712</v>
      </c>
      <c r="H97" s="144">
        <f>'LAUS File'!P302</f>
        <v>0</v>
      </c>
      <c r="I97" s="144">
        <f>'LAUS File'!P303</f>
        <v>0</v>
      </c>
      <c r="J97" s="144">
        <f>'LAUS File'!P304</f>
        <v>0</v>
      </c>
      <c r="K97" s="141">
        <f>'LAUS File'!P305</f>
        <v>0</v>
      </c>
    </row>
    <row r="98" spans="1:11" ht="11.4" customHeight="1">
      <c r="A98" s="142" t="s">
        <v>719</v>
      </c>
      <c r="B98" s="144">
        <f>'LAUS File'!P330</f>
        <v>0</v>
      </c>
      <c r="C98" s="144">
        <f>'LAUS File'!P331</f>
        <v>0</v>
      </c>
      <c r="D98" s="144">
        <f>'LAUS File'!P332</f>
        <v>0</v>
      </c>
      <c r="E98" s="141">
        <f>'LAUS File'!P333</f>
        <v>0</v>
      </c>
      <c r="G98" s="142" t="s">
        <v>714</v>
      </c>
      <c r="H98" s="144">
        <f>'LAUS File'!P310</f>
        <v>0</v>
      </c>
      <c r="I98" s="144">
        <f>'LAUS File'!P311</f>
        <v>0</v>
      </c>
      <c r="J98" s="144">
        <f>'LAUS File'!P312</f>
        <v>0</v>
      </c>
      <c r="K98" s="141">
        <f>'LAUS File'!P313</f>
        <v>0</v>
      </c>
    </row>
    <row r="99" spans="1:11" ht="11.4" customHeight="1">
      <c r="A99" s="142" t="s">
        <v>731</v>
      </c>
      <c r="B99" s="144">
        <f>'LAUS File'!P382</f>
        <v>0</v>
      </c>
      <c r="C99" s="144">
        <f>'LAUS File'!P383</f>
        <v>0</v>
      </c>
      <c r="D99" s="144">
        <f>'LAUS File'!P384</f>
        <v>0</v>
      </c>
      <c r="E99" s="141">
        <f>'LAUS File'!P385</f>
        <v>0</v>
      </c>
      <c r="G99" s="142" t="s">
        <v>720</v>
      </c>
      <c r="H99" s="144">
        <f>'LAUS File'!P334</f>
        <v>0</v>
      </c>
      <c r="I99" s="144">
        <f>'LAUS File'!P335</f>
        <v>0</v>
      </c>
      <c r="J99" s="144">
        <f>'LAUS File'!P336</f>
        <v>0</v>
      </c>
      <c r="K99" s="141">
        <f>'LAUS File'!P337</f>
        <v>0</v>
      </c>
    </row>
    <row r="100" spans="1:11" ht="11.4" customHeight="1">
      <c r="A100" s="142" t="s">
        <v>737</v>
      </c>
      <c r="B100" s="144">
        <f>'LAUS File'!P418</f>
        <v>0</v>
      </c>
      <c r="C100" s="144">
        <f>'LAUS File'!P419</f>
        <v>0</v>
      </c>
      <c r="D100" s="144">
        <f>'LAUS File'!P420</f>
        <v>0</v>
      </c>
      <c r="E100" s="141">
        <f>'LAUS File'!P421</f>
        <v>0</v>
      </c>
      <c r="G100" s="142" t="s">
        <v>732</v>
      </c>
      <c r="H100" s="144">
        <f>'LAUS File'!P386</f>
        <v>0</v>
      </c>
      <c r="I100" s="144">
        <f>'LAUS File'!P387</f>
        <v>0</v>
      </c>
      <c r="J100" s="144">
        <f>'LAUS File'!P388</f>
        <v>0</v>
      </c>
      <c r="K100" s="141">
        <f>'LAUS File'!P389</f>
        <v>0</v>
      </c>
    </row>
    <row r="101" spans="1:11" ht="11.4" customHeight="1">
      <c r="A101" s="142" t="s">
        <v>742</v>
      </c>
      <c r="B101" s="144">
        <f>'LAUS File'!P446</f>
        <v>0</v>
      </c>
      <c r="C101" s="144">
        <f>'LAUS File'!P447</f>
        <v>0</v>
      </c>
      <c r="D101" s="144">
        <f>'LAUS File'!P448</f>
        <v>0</v>
      </c>
      <c r="E101" s="141">
        <f>'LAUS File'!P449</f>
        <v>0</v>
      </c>
      <c r="G101" s="142" t="s">
        <v>735</v>
      </c>
      <c r="H101" s="144">
        <f>'LAUS File'!P406</f>
        <v>0</v>
      </c>
      <c r="I101" s="144">
        <f>'LAUS File'!P407</f>
        <v>0</v>
      </c>
      <c r="J101" s="144">
        <f>'LAUS File'!P408</f>
        <v>0</v>
      </c>
      <c r="K101" s="141">
        <f>'LAUS File'!P409</f>
        <v>0</v>
      </c>
    </row>
    <row r="102" spans="1:11" ht="11.4" customHeight="1">
      <c r="A102" s="142" t="s">
        <v>743</v>
      </c>
      <c r="B102" s="144">
        <f>'LAUS File'!P454</f>
        <v>0</v>
      </c>
      <c r="C102" s="144">
        <f>'LAUS File'!P455</f>
        <v>0</v>
      </c>
      <c r="D102" s="144">
        <f>'LAUS File'!P456</f>
        <v>0</v>
      </c>
      <c r="E102" s="141">
        <f>'LAUS File'!P457</f>
        <v>0</v>
      </c>
      <c r="G102" s="142" t="s">
        <v>738</v>
      </c>
      <c r="H102" s="144">
        <f>'LAUS File'!P430</f>
        <v>0</v>
      </c>
      <c r="I102" s="144">
        <f>'LAUS File'!P431</f>
        <v>0</v>
      </c>
      <c r="J102" s="144">
        <f>'LAUS File'!P432</f>
        <v>0</v>
      </c>
      <c r="K102" s="141">
        <f>'LAUS File'!P433</f>
        <v>0</v>
      </c>
    </row>
    <row r="103" spans="1:11" ht="11.4" customHeight="1">
      <c r="A103" s="142" t="s">
        <v>753</v>
      </c>
      <c r="B103" s="144">
        <f>'LAUS File'!P494</f>
        <v>0</v>
      </c>
      <c r="C103" s="144">
        <f>'LAUS File'!P495</f>
        <v>0</v>
      </c>
      <c r="D103" s="144">
        <f>'LAUS File'!P496</f>
        <v>0</v>
      </c>
      <c r="E103" s="141">
        <f>'LAUS File'!P497</f>
        <v>0</v>
      </c>
      <c r="G103" s="142" t="s">
        <v>740</v>
      </c>
      <c r="H103" s="144">
        <f>'LAUS File'!P438</f>
        <v>0</v>
      </c>
      <c r="I103" s="144">
        <f>'LAUS File'!P439</f>
        <v>0</v>
      </c>
      <c r="J103" s="144">
        <f>'LAUS File'!P440</f>
        <v>0</v>
      </c>
      <c r="K103" s="141">
        <f>'LAUS File'!P441</f>
        <v>0</v>
      </c>
    </row>
    <row r="104" spans="1:11" ht="11.4" customHeight="1">
      <c r="A104" s="142" t="s">
        <v>758</v>
      </c>
      <c r="B104" s="144">
        <f>'LAUS File'!P522</f>
        <v>0</v>
      </c>
      <c r="C104" s="144">
        <f>'LAUS File'!P523</f>
        <v>0</v>
      </c>
      <c r="D104" s="144">
        <f>'LAUS File'!P524</f>
        <v>0</v>
      </c>
      <c r="E104" s="141">
        <f>'LAUS File'!P525</f>
        <v>0</v>
      </c>
      <c r="G104" s="142" t="s">
        <v>757</v>
      </c>
      <c r="H104" s="144">
        <f>'LAUS File'!P518</f>
        <v>0</v>
      </c>
      <c r="I104" s="144">
        <f>'LAUS File'!P519</f>
        <v>0</v>
      </c>
      <c r="J104" s="144">
        <f>'LAUS File'!P520</f>
        <v>0</v>
      </c>
      <c r="K104" s="141">
        <f>'LAUS File'!P521</f>
        <v>0</v>
      </c>
    </row>
    <row r="105" spans="1:11" ht="11.4" customHeight="1">
      <c r="A105" s="142" t="s">
        <v>770</v>
      </c>
      <c r="B105" s="144">
        <f>'LAUS File'!P570</f>
        <v>0</v>
      </c>
      <c r="C105" s="144">
        <f>'LAUS File'!P571</f>
        <v>0</v>
      </c>
      <c r="D105" s="144">
        <f>'LAUS File'!P572</f>
        <v>0</v>
      </c>
      <c r="E105" s="141">
        <f>'LAUS File'!P573</f>
        <v>0</v>
      </c>
      <c r="G105" s="142" t="s">
        <v>759</v>
      </c>
      <c r="H105" s="144">
        <f>'LAUS File'!P526</f>
        <v>0</v>
      </c>
      <c r="I105" s="144">
        <f>'LAUS File'!P527</f>
        <v>0</v>
      </c>
      <c r="J105" s="144">
        <f>'LAUS File'!P528</f>
        <v>0</v>
      </c>
      <c r="K105" s="141">
        <f>'LAUS File'!P529</f>
        <v>0</v>
      </c>
    </row>
    <row r="106" spans="1:11" ht="11.4" customHeight="1">
      <c r="A106" s="142" t="s">
        <v>773</v>
      </c>
      <c r="B106" s="144">
        <f>'LAUS File'!P586</f>
        <v>0</v>
      </c>
      <c r="C106" s="144">
        <f>'LAUS File'!P587</f>
        <v>0</v>
      </c>
      <c r="D106" s="144">
        <f>'LAUS File'!P588</f>
        <v>0</v>
      </c>
      <c r="E106" s="141">
        <f>'LAUS File'!P589</f>
        <v>0</v>
      </c>
      <c r="G106" s="142" t="s">
        <v>763</v>
      </c>
      <c r="H106" s="144">
        <f>'LAUS File'!P538</f>
        <v>0</v>
      </c>
      <c r="I106" s="144">
        <f>'LAUS File'!P539</f>
        <v>0</v>
      </c>
      <c r="J106" s="144">
        <f>'LAUS File'!P540</f>
        <v>0</v>
      </c>
      <c r="K106" s="141">
        <f>'LAUS File'!P541</f>
        <v>0</v>
      </c>
    </row>
    <row r="107" spans="1:11" ht="11.4" customHeight="1">
      <c r="A107" s="142" t="s">
        <v>784</v>
      </c>
      <c r="B107" s="144">
        <f>'LAUS File'!P646</f>
        <v>0</v>
      </c>
      <c r="C107" s="144">
        <f>'LAUS File'!P647</f>
        <v>0</v>
      </c>
      <c r="D107" s="144">
        <f>'LAUS File'!P648</f>
        <v>0</v>
      </c>
      <c r="E107" s="141">
        <f>'LAUS File'!P649</f>
        <v>0</v>
      </c>
      <c r="G107" s="142" t="s">
        <v>162</v>
      </c>
      <c r="H107" s="144">
        <f>'LAUS File'!P610</f>
        <v>0</v>
      </c>
      <c r="I107" s="144">
        <f>'LAUS File'!P611</f>
        <v>0</v>
      </c>
      <c r="J107" s="144">
        <f>'LAUS File'!P612</f>
        <v>0</v>
      </c>
      <c r="K107" s="141">
        <f>'LAUS File'!P613</f>
        <v>0</v>
      </c>
    </row>
    <row r="108" spans="1:11" ht="11.4" customHeight="1">
      <c r="A108" s="139" t="s">
        <v>792</v>
      </c>
      <c r="B108" s="144">
        <f>'LAUS File'!P690</f>
        <v>0</v>
      </c>
      <c r="C108" s="144">
        <f>'LAUS File'!P691</f>
        <v>0</v>
      </c>
      <c r="D108" s="144">
        <f>'LAUS File'!P692</f>
        <v>0</v>
      </c>
      <c r="E108" s="141">
        <f>'LAUS File'!P693</f>
        <v>0</v>
      </c>
      <c r="G108" s="142" t="s">
        <v>782</v>
      </c>
      <c r="H108" s="144">
        <f>'LAUS File'!P634</f>
        <v>0</v>
      </c>
      <c r="I108" s="144">
        <f>'LAUS File'!P635</f>
        <v>0</v>
      </c>
      <c r="J108" s="144">
        <f>'LAUS File'!P636</f>
        <v>0</v>
      </c>
      <c r="K108" s="141">
        <f>'LAUS File'!P637</f>
        <v>0</v>
      </c>
    </row>
    <row r="109" spans="1:11" ht="11.4" customHeight="1">
      <c r="A109" s="77"/>
      <c r="B109" s="98"/>
      <c r="C109" s="98"/>
      <c r="D109" s="98"/>
      <c r="E109" s="91"/>
      <c r="G109" s="142" t="s">
        <v>783</v>
      </c>
      <c r="H109" s="144">
        <f>'LAUS File'!P638</f>
        <v>0</v>
      </c>
      <c r="I109" s="144">
        <f>'LAUS File'!P639</f>
        <v>0</v>
      </c>
      <c r="J109" s="144">
        <f>'LAUS File'!P640</f>
        <v>0</v>
      </c>
      <c r="K109" s="141">
        <f>'LAUS File'!P641</f>
        <v>0</v>
      </c>
    </row>
    <row r="110" spans="1:11" ht="11.4" customHeight="1">
      <c r="G110" s="142" t="s">
        <v>791</v>
      </c>
      <c r="H110" s="144">
        <f>'LAUS File'!P686</f>
        <v>0</v>
      </c>
      <c r="I110" s="144">
        <f>'LAUS File'!P687</f>
        <v>0</v>
      </c>
      <c r="J110" s="144">
        <f>'LAUS File'!P688</f>
        <v>0</v>
      </c>
      <c r="K110" s="141">
        <f>'LAUS File'!P689</f>
        <v>0</v>
      </c>
    </row>
    <row r="111" spans="1:11" ht="11.4" customHeight="1">
      <c r="A111" s="83" t="s">
        <v>803</v>
      </c>
      <c r="B111" s="95"/>
      <c r="C111" s="95"/>
      <c r="D111" s="95"/>
      <c r="E111" s="94"/>
    </row>
    <row r="112" spans="1:11" ht="11.4" customHeight="1">
      <c r="A112" s="83"/>
      <c r="B112" s="95">
        <f>'LAUS File'!P798</f>
        <v>0</v>
      </c>
      <c r="C112" s="95">
        <f>'LAUS File'!P799</f>
        <v>0</v>
      </c>
      <c r="D112" s="95">
        <f>'LAUS File'!P800</f>
        <v>0</v>
      </c>
      <c r="E112" s="94">
        <f>'LAUS File'!P801</f>
        <v>0</v>
      </c>
    </row>
    <row r="113" spans="1:12" ht="11.4" customHeight="1">
      <c r="A113" s="142" t="s">
        <v>661</v>
      </c>
      <c r="B113" s="140">
        <f>'LAUS File'!P50</f>
        <v>0</v>
      </c>
      <c r="C113" s="140">
        <f>'LAUS File'!P51</f>
        <v>0</v>
      </c>
      <c r="D113" s="140">
        <f>'LAUS File'!P52</f>
        <v>0</v>
      </c>
      <c r="E113" s="129">
        <f>'LAUS File'!P53</f>
        <v>0</v>
      </c>
      <c r="G113" s="80" t="s">
        <v>802</v>
      </c>
      <c r="H113" s="81"/>
      <c r="I113" s="81"/>
      <c r="J113" s="81"/>
      <c r="K113" s="82"/>
    </row>
    <row r="114" spans="1:12" ht="11.4" customHeight="1">
      <c r="A114" s="142" t="s">
        <v>673</v>
      </c>
      <c r="B114" s="140">
        <f>'LAUS File'!P114</f>
        <v>0</v>
      </c>
      <c r="C114" s="140">
        <f>'LAUS File'!P115</f>
        <v>0</v>
      </c>
      <c r="D114" s="140">
        <f>'LAUS File'!P116</f>
        <v>0</v>
      </c>
      <c r="E114" s="141">
        <f>'LAUS File'!P117</f>
        <v>0</v>
      </c>
      <c r="G114" s="81"/>
      <c r="H114" s="95">
        <f>'LAUS File'!P822</f>
        <v>0</v>
      </c>
      <c r="I114" s="95">
        <f>'LAUS File'!P823</f>
        <v>0</v>
      </c>
      <c r="J114" s="95">
        <f>'LAUS File'!P824</f>
        <v>0</v>
      </c>
      <c r="K114" s="94">
        <f>'LAUS File'!P825</f>
        <v>0</v>
      </c>
    </row>
    <row r="115" spans="1:12" ht="11.4" customHeight="1">
      <c r="A115" s="142" t="s">
        <v>676</v>
      </c>
      <c r="B115" s="140">
        <f>'LAUS File'!P126</f>
        <v>0</v>
      </c>
      <c r="C115" s="140">
        <f>'LAUS File'!P127</f>
        <v>0</v>
      </c>
      <c r="D115" s="140">
        <f>'LAUS File'!P128</f>
        <v>0</v>
      </c>
      <c r="E115" s="141">
        <f>'LAUS File'!P129</f>
        <v>0</v>
      </c>
      <c r="G115" s="139" t="s">
        <v>660</v>
      </c>
      <c r="H115" s="144">
        <f>'LAUS File'!P46</f>
        <v>0</v>
      </c>
      <c r="I115" s="144">
        <f>'LAUS File'!P47</f>
        <v>0</v>
      </c>
      <c r="J115" s="144">
        <f>'LAUS File'!P48</f>
        <v>0</v>
      </c>
      <c r="K115" s="141">
        <f>'LAUS File'!P49</f>
        <v>0</v>
      </c>
    </row>
    <row r="116" spans="1:12" ht="11.4" customHeight="1">
      <c r="A116" s="142" t="s">
        <v>678</v>
      </c>
      <c r="B116" s="140">
        <f>'LAUS File'!P134</f>
        <v>0</v>
      </c>
      <c r="C116" s="140">
        <f>'LAUS File'!P135</f>
        <v>0</v>
      </c>
      <c r="D116" s="140">
        <f>'LAUS File'!P136</f>
        <v>0</v>
      </c>
      <c r="E116" s="141">
        <f>'LAUS File'!P137</f>
        <v>0</v>
      </c>
      <c r="G116" s="139" t="s">
        <v>664</v>
      </c>
      <c r="H116" s="144">
        <f>'LAUS File'!P62</f>
        <v>0</v>
      </c>
      <c r="I116" s="144">
        <f>'LAUS File'!P63</f>
        <v>0</v>
      </c>
      <c r="J116" s="144">
        <f>'LAUS File'!P64</f>
        <v>0</v>
      </c>
      <c r="K116" s="141">
        <f>'LAUS File'!P65</f>
        <v>0</v>
      </c>
    </row>
    <row r="117" spans="1:12" ht="11.4" customHeight="1">
      <c r="A117" s="142" t="s">
        <v>690</v>
      </c>
      <c r="B117" s="140">
        <f>'LAUS File'!P194</f>
        <v>0</v>
      </c>
      <c r="C117" s="140">
        <f>'LAUS File'!P195</f>
        <v>0</v>
      </c>
      <c r="D117" s="140">
        <f>'LAUS File'!P196</f>
        <v>0</v>
      </c>
      <c r="E117" s="141">
        <f>'LAUS File'!P197</f>
        <v>0</v>
      </c>
      <c r="G117" s="139" t="s">
        <v>667</v>
      </c>
      <c r="H117" s="144">
        <f>'LAUS File'!P78</f>
        <v>0</v>
      </c>
      <c r="I117" s="144">
        <f>'LAUS File'!P79</f>
        <v>0</v>
      </c>
      <c r="J117" s="144">
        <f>'LAUS File'!P80</f>
        <v>0</v>
      </c>
      <c r="K117" s="141">
        <f>'LAUS File'!P81</f>
        <v>0</v>
      </c>
    </row>
    <row r="118" spans="1:12" ht="11.4" customHeight="1">
      <c r="A118" s="142" t="s">
        <v>710</v>
      </c>
      <c r="B118" s="140">
        <f>'LAUS File'!P290</f>
        <v>0</v>
      </c>
      <c r="C118" s="140">
        <f>'LAUS File'!P291</f>
        <v>0</v>
      </c>
      <c r="D118" s="140">
        <f>'LAUS File'!P292</f>
        <v>0</v>
      </c>
      <c r="E118" s="141">
        <f>'LAUS File'!P293</f>
        <v>0</v>
      </c>
      <c r="G118" s="139" t="s">
        <v>672</v>
      </c>
      <c r="H118" s="144">
        <f>'LAUS File'!P106</f>
        <v>0</v>
      </c>
      <c r="I118" s="144">
        <f>'LAUS File'!P107</f>
        <v>0</v>
      </c>
      <c r="J118" s="144">
        <f>'LAUS File'!P108</f>
        <v>0</v>
      </c>
      <c r="K118" s="141">
        <f>'LAUS File'!P109</f>
        <v>0</v>
      </c>
    </row>
    <row r="119" spans="1:12" ht="11.4" customHeight="1">
      <c r="A119" s="142" t="s">
        <v>715</v>
      </c>
      <c r="B119" s="140">
        <f>'LAUS File'!P314</f>
        <v>0</v>
      </c>
      <c r="C119" s="140">
        <f>'LAUS File'!P315</f>
        <v>0</v>
      </c>
      <c r="D119" s="140">
        <f>'LAUS File'!P316</f>
        <v>0</v>
      </c>
      <c r="E119" s="141">
        <f>'LAUS File'!P317</f>
        <v>0</v>
      </c>
      <c r="G119" s="142" t="s">
        <v>679</v>
      </c>
      <c r="H119" s="144">
        <f>'LAUS File'!P138</f>
        <v>0</v>
      </c>
      <c r="I119" s="144">
        <f>'LAUS File'!P139</f>
        <v>0</v>
      </c>
      <c r="J119" s="144">
        <f>'LAUS File'!P140</f>
        <v>0</v>
      </c>
      <c r="K119" s="141">
        <f>'LAUS File'!P141</f>
        <v>0</v>
      </c>
    </row>
    <row r="120" spans="1:12" ht="11.4" customHeight="1">
      <c r="A120" s="142" t="s">
        <v>748</v>
      </c>
      <c r="B120" s="140">
        <f>'LAUS File'!P474</f>
        <v>0</v>
      </c>
      <c r="C120" s="140">
        <f>'LAUS File'!P475</f>
        <v>0</v>
      </c>
      <c r="D120" s="140">
        <f>'LAUS File'!P476</f>
        <v>0</v>
      </c>
      <c r="E120" s="141">
        <f>'LAUS File'!P477</f>
        <v>0</v>
      </c>
      <c r="G120" s="139" t="s">
        <v>688</v>
      </c>
      <c r="H120" s="144">
        <f>'LAUS File'!P186</f>
        <v>0</v>
      </c>
      <c r="I120" s="144">
        <f>'LAUS File'!P187</f>
        <v>0</v>
      </c>
      <c r="J120" s="144">
        <f>'LAUS File'!P188</f>
        <v>0</v>
      </c>
      <c r="K120" s="141">
        <f>'LAUS File'!P189</f>
        <v>0</v>
      </c>
    </row>
    <row r="121" spans="1:12" ht="11.4" customHeight="1">
      <c r="A121" s="142" t="s">
        <v>751</v>
      </c>
      <c r="B121" s="140">
        <f>'LAUS File'!P486</f>
        <v>0</v>
      </c>
      <c r="C121" s="140">
        <f>'LAUS File'!P487</f>
        <v>0</v>
      </c>
      <c r="D121" s="140">
        <f>'LAUS File'!P488</f>
        <v>0</v>
      </c>
      <c r="E121" s="141">
        <f>'LAUS File'!P489</f>
        <v>0</v>
      </c>
      <c r="G121" s="139" t="s">
        <v>727</v>
      </c>
      <c r="H121" s="144">
        <f>'LAUS File'!P362</f>
        <v>0</v>
      </c>
      <c r="I121" s="144">
        <f>'LAUS File'!P363</f>
        <v>0</v>
      </c>
      <c r="J121" s="144">
        <f>'LAUS File'!P364</f>
        <v>0</v>
      </c>
      <c r="K121" s="141">
        <f>'LAUS File'!P365</f>
        <v>0</v>
      </c>
    </row>
    <row r="122" spans="1:12" ht="11.4" customHeight="1">
      <c r="A122" s="142" t="s">
        <v>755</v>
      </c>
      <c r="B122" s="140">
        <f>'LAUS File'!P502</f>
        <v>0</v>
      </c>
      <c r="C122" s="140">
        <f>'LAUS File'!P503</f>
        <v>0</v>
      </c>
      <c r="D122" s="140">
        <f>'LAUS File'!P504</f>
        <v>0</v>
      </c>
      <c r="E122" s="141">
        <f>'LAUS File'!P505</f>
        <v>0</v>
      </c>
      <c r="G122" s="139" t="s">
        <v>733</v>
      </c>
      <c r="H122" s="144">
        <f>'LAUS File'!P390</f>
        <v>0</v>
      </c>
      <c r="I122" s="144">
        <f>'LAUS File'!P391</f>
        <v>0</v>
      </c>
      <c r="J122" s="144">
        <f>'LAUS File'!P392</f>
        <v>0</v>
      </c>
      <c r="K122" s="141">
        <f>'LAUS File'!P393</f>
        <v>0</v>
      </c>
      <c r="L122" s="92"/>
    </row>
    <row r="123" spans="1:12" ht="11.4" customHeight="1">
      <c r="A123" s="139" t="s">
        <v>761</v>
      </c>
      <c r="B123" s="140">
        <f>'LAUS File'!P530</f>
        <v>0</v>
      </c>
      <c r="C123" s="140">
        <f>'LAUS File'!P531</f>
        <v>0</v>
      </c>
      <c r="D123" s="140">
        <f>'LAUS File'!P532</f>
        <v>0</v>
      </c>
      <c r="E123" s="141">
        <f>'LAUS File'!P533</f>
        <v>0</v>
      </c>
      <c r="G123" s="139" t="s">
        <v>747</v>
      </c>
      <c r="H123" s="144">
        <f>'LAUS File'!P470</f>
        <v>0</v>
      </c>
      <c r="I123" s="144">
        <f>'LAUS File'!P471</f>
        <v>0</v>
      </c>
      <c r="J123" s="144">
        <f>'LAUS File'!P472</f>
        <v>0</v>
      </c>
      <c r="K123" s="141">
        <f>'LAUS File'!P473</f>
        <v>0</v>
      </c>
      <c r="L123" s="92"/>
    </row>
    <row r="124" spans="1:12" ht="11.4" customHeight="1">
      <c r="A124" s="142" t="s">
        <v>772</v>
      </c>
      <c r="B124" s="140">
        <f>'LAUS File'!P582</f>
        <v>0</v>
      </c>
      <c r="C124" s="140">
        <f>'LAUS File'!P583</f>
        <v>0</v>
      </c>
      <c r="D124" s="140">
        <f>'LAUS File'!P584</f>
        <v>0</v>
      </c>
      <c r="E124" s="141">
        <f>'LAUS File'!P585</f>
        <v>0</v>
      </c>
      <c r="G124" s="139" t="s">
        <v>750</v>
      </c>
      <c r="H124" s="144">
        <f>'LAUS File'!P482</f>
        <v>0</v>
      </c>
      <c r="I124" s="144">
        <f>'LAUS File'!P483</f>
        <v>0</v>
      </c>
      <c r="J124" s="144">
        <f>'LAUS File'!P484</f>
        <v>0</v>
      </c>
      <c r="K124" s="141">
        <f>'LAUS File'!P485</f>
        <v>0</v>
      </c>
      <c r="L124" s="92"/>
    </row>
    <row r="125" spans="1:12" ht="11.4" customHeight="1">
      <c r="A125" s="142" t="s">
        <v>776</v>
      </c>
      <c r="B125" s="140">
        <f>'LAUS File'!P602</f>
        <v>0</v>
      </c>
      <c r="C125" s="140">
        <f>'LAUS File'!P603</f>
        <v>0</v>
      </c>
      <c r="D125" s="140">
        <f>'LAUS File'!P604</f>
        <v>0</v>
      </c>
      <c r="E125" s="141">
        <f>'LAUS File'!P605</f>
        <v>0</v>
      </c>
      <c r="G125" s="139" t="s">
        <v>754</v>
      </c>
      <c r="H125" s="144">
        <f>'LAUS File'!P498</f>
        <v>0</v>
      </c>
      <c r="I125" s="144">
        <f>'LAUS File'!P499</f>
        <v>0</v>
      </c>
      <c r="J125" s="144">
        <f>'LAUS File'!P500</f>
        <v>0</v>
      </c>
      <c r="K125" s="141">
        <f>'LAUS File'!P501</f>
        <v>0</v>
      </c>
      <c r="L125" s="92"/>
    </row>
    <row r="126" spans="1:12" ht="11.4" customHeight="1">
      <c r="A126" s="142" t="s">
        <v>778</v>
      </c>
      <c r="B126" s="140">
        <f>'LAUS File'!P618</f>
        <v>0</v>
      </c>
      <c r="C126" s="140">
        <f>'LAUS File'!P619</f>
        <v>0</v>
      </c>
      <c r="D126" s="140">
        <f>'LAUS File'!P620</f>
        <v>0</v>
      </c>
      <c r="E126" s="141">
        <f>'LAUS File'!P621</f>
        <v>0</v>
      </c>
      <c r="G126" s="139" t="s">
        <v>762</v>
      </c>
      <c r="H126" s="144">
        <f>'LAUS File'!P534</f>
        <v>0</v>
      </c>
      <c r="I126" s="144">
        <f>'LAUS File'!P535</f>
        <v>0</v>
      </c>
      <c r="J126" s="144">
        <f>'LAUS File'!P536</f>
        <v>0</v>
      </c>
      <c r="K126" s="141">
        <f>'LAUS File'!P537</f>
        <v>0</v>
      </c>
      <c r="L126" s="92"/>
    </row>
    <row r="127" spans="1:12" ht="11.4" customHeight="1">
      <c r="A127" s="142" t="s">
        <v>780</v>
      </c>
      <c r="B127" s="140">
        <f>'LAUS File'!P626</f>
        <v>0</v>
      </c>
      <c r="C127" s="140">
        <f>'LAUS File'!P627</f>
        <v>0</v>
      </c>
      <c r="D127" s="140">
        <f>'LAUS File'!P628</f>
        <v>0</v>
      </c>
      <c r="E127" s="141">
        <f>'LAUS File'!P629</f>
        <v>0</v>
      </c>
      <c r="G127" s="139" t="s">
        <v>764</v>
      </c>
      <c r="H127" s="144">
        <f>'LAUS File'!P542</f>
        <v>0</v>
      </c>
      <c r="I127" s="144">
        <f>'LAUS File'!P543</f>
        <v>0</v>
      </c>
      <c r="J127" s="144">
        <f>'LAUS File'!P544</f>
        <v>0</v>
      </c>
      <c r="K127" s="141">
        <f>'LAUS File'!P545</f>
        <v>0</v>
      </c>
      <c r="L127" s="92"/>
    </row>
    <row r="128" spans="1:12" ht="11.4" customHeight="1">
      <c r="A128" s="139" t="s">
        <v>798</v>
      </c>
      <c r="B128" s="140">
        <f>'LAUS File'!P714</f>
        <v>0</v>
      </c>
      <c r="C128" s="140">
        <f>'LAUS File'!P715</f>
        <v>0</v>
      </c>
      <c r="D128" s="140">
        <f>'LAUS File'!P716</f>
        <v>0</v>
      </c>
      <c r="E128" s="141">
        <f>'LAUS File'!P717</f>
        <v>0</v>
      </c>
      <c r="G128" s="139" t="s">
        <v>767</v>
      </c>
      <c r="H128" s="144">
        <f>'LAUS File'!P558</f>
        <v>0</v>
      </c>
      <c r="I128" s="144">
        <f>'LAUS File'!P559</f>
        <v>0</v>
      </c>
      <c r="J128" s="144">
        <f>'LAUS File'!P560</f>
        <v>0</v>
      </c>
      <c r="K128" s="141">
        <f>'LAUS File'!P561</f>
        <v>0</v>
      </c>
      <c r="L128" s="92"/>
    </row>
    <row r="129" spans="1:12" ht="11.4" customHeight="1">
      <c r="G129" s="139" t="s">
        <v>775</v>
      </c>
      <c r="H129" s="144">
        <f>'LAUS File'!P598</f>
        <v>0</v>
      </c>
      <c r="I129" s="144">
        <f>'LAUS File'!P599</f>
        <v>0</v>
      </c>
      <c r="J129" s="144">
        <f>'LAUS File'!P600</f>
        <v>0</v>
      </c>
      <c r="K129" s="141">
        <f>'LAUS File'!P601</f>
        <v>0</v>
      </c>
      <c r="L129" s="92"/>
    </row>
    <row r="130" spans="1:12" ht="11.4" customHeight="1">
      <c r="G130" s="139" t="s">
        <v>160</v>
      </c>
      <c r="H130" s="144">
        <f>'LAUS File'!P642</f>
        <v>0</v>
      </c>
      <c r="I130" s="144">
        <f>'LAUS File'!P643</f>
        <v>0</v>
      </c>
      <c r="J130" s="144">
        <f>'LAUS File'!P644</f>
        <v>0</v>
      </c>
      <c r="K130" s="141">
        <f>'LAUS File'!P645</f>
        <v>0</v>
      </c>
      <c r="L130" s="92"/>
    </row>
    <row r="131" spans="1:12" ht="11.4" customHeight="1">
      <c r="G131" s="139" t="s">
        <v>785</v>
      </c>
      <c r="H131" s="144">
        <f>'LAUS File'!P650</f>
        <v>0</v>
      </c>
      <c r="I131" s="144">
        <f>'LAUS File'!P651</f>
        <v>0</v>
      </c>
      <c r="J131" s="144">
        <f>'LAUS File'!P652</f>
        <v>0</v>
      </c>
      <c r="K131" s="141">
        <f>'LAUS File'!P653</f>
        <v>0</v>
      </c>
      <c r="L131" s="92"/>
    </row>
    <row r="132" spans="1:12" ht="11.4" customHeight="1">
      <c r="A132" s="103" t="s">
        <v>581</v>
      </c>
      <c r="B132" s="104"/>
      <c r="C132" s="104"/>
      <c r="D132" s="104"/>
      <c r="E132" s="105"/>
      <c r="G132" s="139" t="s">
        <v>795</v>
      </c>
      <c r="H132" s="144">
        <f>'LAUS File'!P702</f>
        <v>0</v>
      </c>
      <c r="I132" s="144">
        <f>'LAUS File'!P703</f>
        <v>0</v>
      </c>
      <c r="J132" s="144">
        <f>'LAUS File'!P704</f>
        <v>0</v>
      </c>
      <c r="K132" s="141">
        <f>'LAUS File'!P705</f>
        <v>0</v>
      </c>
      <c r="L132" s="92"/>
    </row>
    <row r="133" spans="1:12" ht="11.4" customHeight="1">
      <c r="A133" s="106" t="s">
        <v>214</v>
      </c>
      <c r="B133" s="107">
        <f>'LAUS File'!P911</f>
        <v>0</v>
      </c>
      <c r="C133" s="107">
        <f>'LAUS File'!P912</f>
        <v>0</v>
      </c>
      <c r="D133" s="107">
        <f>'LAUS File'!P913</f>
        <v>0</v>
      </c>
      <c r="E133" s="108">
        <f>'LAUS File'!P914</f>
        <v>0</v>
      </c>
      <c r="G133" s="139" t="s">
        <v>797</v>
      </c>
      <c r="H133" s="144">
        <f>'LAUS File'!P710</f>
        <v>0</v>
      </c>
      <c r="I133" s="144">
        <f>'LAUS File'!P711</f>
        <v>0</v>
      </c>
      <c r="J133" s="144">
        <f>'LAUS File'!P712</f>
        <v>0</v>
      </c>
      <c r="K133" s="141">
        <f>'LAUS File'!P713</f>
        <v>0</v>
      </c>
      <c r="L133" s="92"/>
    </row>
    <row r="134" spans="1:12" ht="11.4" customHeight="1">
      <c r="A134" s="106" t="s">
        <v>166</v>
      </c>
      <c r="B134" s="107">
        <f>'LAUS File'!P874</f>
        <v>0</v>
      </c>
      <c r="C134" s="107">
        <f>'LAUS File'!P875</f>
        <v>0</v>
      </c>
      <c r="D134" s="107">
        <f>'LAUS File'!P876</f>
        <v>0</v>
      </c>
      <c r="E134" s="109">
        <f>'LAUS File'!P877</f>
        <v>0</v>
      </c>
    </row>
    <row r="135" spans="1:12" ht="11.25" customHeight="1">
      <c r="A135" s="106"/>
      <c r="B135" s="58"/>
      <c r="C135" s="58"/>
      <c r="D135" s="58"/>
      <c r="E135" s="110"/>
    </row>
    <row r="136" spans="1:12" ht="11.25" customHeight="1">
      <c r="A136" s="111" t="s">
        <v>582</v>
      </c>
      <c r="B136" s="112"/>
      <c r="C136" s="112"/>
      <c r="D136" s="112"/>
      <c r="E136" s="113"/>
    </row>
    <row r="137" spans="1:12" ht="11.25" customHeight="1">
      <c r="A137" s="106" t="s">
        <v>214</v>
      </c>
      <c r="B137" s="107">
        <f>'LAUS File'!P906</f>
        <v>0</v>
      </c>
      <c r="C137" s="107">
        <f>'LAUS File'!P907</f>
        <v>0</v>
      </c>
      <c r="D137" s="107">
        <f>'LAUS File'!P908</f>
        <v>0</v>
      </c>
      <c r="E137" s="109">
        <f>'LAUS File'!P909</f>
        <v>0</v>
      </c>
    </row>
    <row r="138" spans="1:12" ht="11.25" customHeight="1">
      <c r="A138" s="114" t="s">
        <v>166</v>
      </c>
      <c r="B138" s="115">
        <f>'LAUS File'!P879</f>
        <v>0</v>
      </c>
      <c r="C138" s="115">
        <f>'LAUS File'!P880</f>
        <v>0</v>
      </c>
      <c r="D138" s="115">
        <f>'LAUS File'!P881</f>
        <v>0</v>
      </c>
      <c r="E138" s="116">
        <f>'LAUS File'!P882</f>
        <v>0</v>
      </c>
    </row>
    <row r="139" spans="1:12" ht="11.25" customHeight="1">
      <c r="A139" s="90"/>
      <c r="B139" s="98"/>
      <c r="C139" s="98"/>
      <c r="D139" s="98"/>
      <c r="E139" s="91"/>
    </row>
    <row r="140" spans="1:12" ht="11.25" customHeight="1">
      <c r="A140" s="90"/>
      <c r="B140" s="98"/>
      <c r="C140" s="98"/>
      <c r="D140" s="98"/>
      <c r="E140" s="91"/>
    </row>
    <row r="141" spans="1:12" ht="11.25" customHeight="1">
      <c r="A141" s="62" t="s">
        <v>804</v>
      </c>
      <c r="C141" s="98"/>
      <c r="D141" s="98"/>
      <c r="E141" s="91"/>
    </row>
    <row r="142" spans="1:12" ht="11.25" customHeight="1">
      <c r="A142" s="62" t="s">
        <v>805</v>
      </c>
      <c r="C142" s="98"/>
      <c r="D142" s="98"/>
      <c r="E142" s="91"/>
    </row>
    <row r="143" spans="1:12" ht="11.25" customHeight="1">
      <c r="A143" s="62" t="s">
        <v>806</v>
      </c>
      <c r="C143" s="98"/>
      <c r="D143" s="98"/>
      <c r="E143" s="91"/>
    </row>
    <row r="144" spans="1:12" ht="11.25" customHeight="1">
      <c r="A144" s="90"/>
      <c r="B144" s="98"/>
      <c r="C144" s="98"/>
      <c r="D144" s="98"/>
      <c r="E144" s="91"/>
    </row>
  </sheetData>
  <mergeCells count="10">
    <mergeCell ref="A80:K80"/>
    <mergeCell ref="A81:K81"/>
    <mergeCell ref="A82:K82"/>
    <mergeCell ref="A84:K84"/>
    <mergeCell ref="A4:K4"/>
    <mergeCell ref="A5:K5"/>
    <mergeCell ref="A6:K6"/>
    <mergeCell ref="A7:K7"/>
    <mergeCell ref="A9:K9"/>
    <mergeCell ref="A79:K79"/>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FF432-3F68-4160-A18A-7345BD4E9E01}">
  <dimension ref="A1:N144"/>
  <sheetViews>
    <sheetView showGridLines="0" topLeftCell="A12" workbookViewId="0">
      <selection activeCell="A8" sqref="A8"/>
    </sheetView>
  </sheetViews>
  <sheetFormatPr defaultColWidth="9.08984375" defaultRowHeight="12.5"/>
  <cols>
    <col min="1" max="1" width="14.6328125" style="62" customWidth="1"/>
    <col min="2" max="2" width="11.36328125" style="62" customWidth="1"/>
    <col min="3" max="3" width="10.6328125" style="62" customWidth="1"/>
    <col min="4" max="4" width="10.453125" style="62" customWidth="1"/>
    <col min="5" max="5" width="6.36328125" style="72" customWidth="1"/>
    <col min="6" max="6" width="5.36328125" style="62" customWidth="1"/>
    <col min="7" max="7" width="13.453125" style="62" customWidth="1"/>
    <col min="8" max="8" width="11.08984375" style="62" customWidth="1"/>
    <col min="9" max="9" width="10.6328125" style="62" customWidth="1"/>
    <col min="10" max="10" width="10.08984375" style="62" customWidth="1"/>
    <col min="11" max="11" width="6.90625" style="62" customWidth="1"/>
    <col min="12" max="16384" width="9.08984375" style="62"/>
  </cols>
  <sheetData>
    <row r="1" spans="1:12" ht="11.15" customHeight="1">
      <c r="A1" s="58" t="s">
        <v>568</v>
      </c>
      <c r="B1" s="58"/>
      <c r="C1" s="58"/>
      <c r="D1" s="58"/>
      <c r="E1" s="59"/>
      <c r="F1" s="60" t="s">
        <v>569</v>
      </c>
      <c r="G1" s="58"/>
      <c r="H1" s="58"/>
      <c r="I1" s="58"/>
      <c r="J1" s="58"/>
      <c r="K1" s="61" t="s">
        <v>570</v>
      </c>
      <c r="L1" s="61"/>
    </row>
    <row r="2" spans="1:12" ht="11.15" customHeight="1">
      <c r="A2" s="58" t="s">
        <v>5</v>
      </c>
      <c r="B2" s="58"/>
      <c r="C2" s="58"/>
      <c r="D2" s="58"/>
      <c r="E2" s="59"/>
      <c r="F2" s="58"/>
      <c r="G2" s="58"/>
      <c r="H2" s="58" t="s">
        <v>148</v>
      </c>
      <c r="I2" s="60"/>
      <c r="J2" s="61" t="s">
        <v>571</v>
      </c>
      <c r="K2" s="58"/>
      <c r="L2" s="58"/>
    </row>
    <row r="3" spans="1:12" ht="11.15" customHeight="1">
      <c r="A3" s="63" t="s">
        <v>572</v>
      </c>
      <c r="B3" s="58"/>
      <c r="C3" s="58"/>
      <c r="D3" s="58"/>
      <c r="E3" s="59"/>
      <c r="F3" s="58"/>
      <c r="G3" s="58"/>
      <c r="H3" s="58"/>
      <c r="I3" s="58"/>
      <c r="J3" s="58"/>
      <c r="K3" s="64" t="s">
        <v>573</v>
      </c>
      <c r="L3" s="64"/>
    </row>
    <row r="4" spans="1:12" ht="28.5" customHeight="1">
      <c r="A4" s="158" t="s">
        <v>214</v>
      </c>
      <c r="B4" s="158"/>
      <c r="C4" s="158"/>
      <c r="D4" s="158"/>
      <c r="E4" s="158"/>
      <c r="F4" s="158"/>
      <c r="G4" s="158"/>
      <c r="H4" s="158"/>
      <c r="I4" s="158"/>
      <c r="J4" s="158"/>
      <c r="K4" s="158"/>
      <c r="L4" s="65"/>
    </row>
    <row r="5" spans="1:12" s="67" customFormat="1" ht="12.9" customHeight="1">
      <c r="A5" s="159" t="s">
        <v>574</v>
      </c>
      <c r="B5" s="159"/>
      <c r="C5" s="159"/>
      <c r="D5" s="159"/>
      <c r="E5" s="159"/>
      <c r="F5" s="159"/>
      <c r="G5" s="159"/>
      <c r="H5" s="159"/>
      <c r="I5" s="159"/>
      <c r="J5" s="159"/>
      <c r="K5" s="159"/>
      <c r="L5" s="66"/>
    </row>
    <row r="6" spans="1:12" ht="12.9" customHeight="1">
      <c r="A6" s="160" t="s">
        <v>575</v>
      </c>
      <c r="B6" s="160"/>
      <c r="C6" s="160"/>
      <c r="D6" s="160"/>
      <c r="E6" s="160"/>
      <c r="F6" s="160"/>
      <c r="G6" s="160"/>
      <c r="H6" s="160"/>
      <c r="I6" s="160"/>
      <c r="J6" s="160"/>
      <c r="K6" s="160"/>
      <c r="L6" s="68"/>
    </row>
    <row r="7" spans="1:12" ht="12" customHeight="1">
      <c r="A7" s="161" t="s">
        <v>855</v>
      </c>
      <c r="B7" s="161"/>
      <c r="C7" s="161"/>
      <c r="D7" s="161"/>
      <c r="E7" s="161"/>
      <c r="F7" s="161"/>
      <c r="G7" s="161"/>
      <c r="H7" s="161"/>
      <c r="I7" s="161"/>
      <c r="J7" s="161"/>
      <c r="K7" s="161"/>
      <c r="L7" s="69"/>
    </row>
    <row r="8" spans="1:12" ht="5.15" customHeight="1">
      <c r="A8" s="70"/>
      <c r="B8" s="71"/>
      <c r="C8" s="71"/>
      <c r="D8" s="71"/>
      <c r="F8" s="71"/>
      <c r="G8" s="71"/>
      <c r="H8" s="71"/>
      <c r="I8" s="71"/>
      <c r="J8" s="71"/>
      <c r="K8" s="71"/>
      <c r="L8" s="71"/>
    </row>
    <row r="9" spans="1:12" ht="11.4" customHeight="1">
      <c r="A9" s="164" t="s">
        <v>576</v>
      </c>
      <c r="B9" s="164"/>
      <c r="C9" s="164"/>
      <c r="D9" s="164"/>
      <c r="E9" s="164"/>
      <c r="F9" s="164"/>
      <c r="G9" s="164"/>
      <c r="H9" s="164"/>
      <c r="I9" s="164"/>
      <c r="J9" s="164"/>
      <c r="K9" s="164"/>
      <c r="L9" s="73"/>
    </row>
    <row r="10" spans="1:12" ht="5.15" customHeight="1">
      <c r="A10" s="70" t="s">
        <v>148</v>
      </c>
      <c r="B10" s="71"/>
      <c r="C10" s="71"/>
      <c r="D10" s="71"/>
      <c r="F10" s="71"/>
      <c r="G10" s="71"/>
      <c r="H10" s="71"/>
      <c r="I10" s="71"/>
      <c r="J10" s="71"/>
      <c r="K10" s="71"/>
      <c r="L10" s="71"/>
    </row>
    <row r="11" spans="1:12" s="79" customFormat="1" ht="11.4" customHeight="1">
      <c r="A11" s="74" t="s">
        <v>577</v>
      </c>
      <c r="B11" s="75" t="s">
        <v>169</v>
      </c>
      <c r="C11" s="75" t="s">
        <v>578</v>
      </c>
      <c r="D11" s="75" t="s">
        <v>168</v>
      </c>
      <c r="E11" s="76" t="s">
        <v>154</v>
      </c>
      <c r="F11" s="77"/>
      <c r="G11" s="78" t="s">
        <v>577</v>
      </c>
      <c r="H11" s="75" t="s">
        <v>169</v>
      </c>
      <c r="I11" s="75" t="s">
        <v>578</v>
      </c>
      <c r="J11" s="75" t="s">
        <v>168</v>
      </c>
      <c r="K11" s="76" t="s">
        <v>154</v>
      </c>
      <c r="L11" s="75"/>
    </row>
    <row r="12" spans="1:12" s="79" customFormat="1" ht="5.15" customHeight="1">
      <c r="A12" s="74"/>
      <c r="B12" s="75"/>
      <c r="C12" s="75"/>
      <c r="D12" s="75"/>
      <c r="E12" s="76"/>
      <c r="F12" s="77"/>
      <c r="G12" s="78"/>
      <c r="H12" s="75"/>
      <c r="I12" s="75"/>
      <c r="J12" s="75"/>
      <c r="K12" s="76"/>
      <c r="L12" s="75"/>
    </row>
    <row r="13" spans="1:12" ht="11.4" customHeight="1">
      <c r="A13" s="80" t="s">
        <v>635</v>
      </c>
      <c r="B13" s="81"/>
      <c r="C13" s="81"/>
      <c r="D13" s="81"/>
      <c r="E13" s="82"/>
      <c r="G13" s="83" t="s">
        <v>800</v>
      </c>
      <c r="H13" s="81"/>
      <c r="I13" s="146"/>
      <c r="J13" s="147"/>
      <c r="K13" s="147"/>
      <c r="L13" s="84"/>
    </row>
    <row r="14" spans="1:12" ht="11.4" customHeight="1">
      <c r="A14" s="81"/>
      <c r="B14" s="85">
        <f>'LAUS File'!Q806</f>
        <v>0</v>
      </c>
      <c r="C14" s="85">
        <f>'LAUS File'!Q807</f>
        <v>0</v>
      </c>
      <c r="D14" s="85">
        <f>'LAUS File'!Q808</f>
        <v>0</v>
      </c>
      <c r="E14" s="86">
        <f>'LAUS File'!Q809</f>
        <v>0</v>
      </c>
      <c r="L14" s="89"/>
    </row>
    <row r="15" spans="1:12" ht="11.4" customHeight="1">
      <c r="A15" s="139" t="s">
        <v>636</v>
      </c>
      <c r="B15" s="140">
        <f>'LAUS File'!Q74</f>
        <v>0</v>
      </c>
      <c r="C15" s="140">
        <f>'LAUS File'!Q75</f>
        <v>0</v>
      </c>
      <c r="D15" s="140">
        <f>'LAUS File'!Q76</f>
        <v>0</v>
      </c>
      <c r="E15" s="141">
        <f>'LAUS File'!Q77</f>
        <v>0</v>
      </c>
      <c r="G15" s="142" t="s">
        <v>713</v>
      </c>
      <c r="H15" s="140">
        <f>'LAUS File'!Q306</f>
        <v>0</v>
      </c>
      <c r="I15" s="140">
        <f>'LAUS File'!Q307</f>
        <v>0</v>
      </c>
      <c r="J15" s="140">
        <f>'LAUS File'!Q308</f>
        <v>0</v>
      </c>
      <c r="K15" s="143">
        <f>'LAUS File'!Q309</f>
        <v>0</v>
      </c>
      <c r="L15" s="92"/>
    </row>
    <row r="16" spans="1:12" ht="11.4" customHeight="1">
      <c r="A16" s="139" t="s">
        <v>637</v>
      </c>
      <c r="B16" s="140">
        <f>'LAUS File'!Q98</f>
        <v>0</v>
      </c>
      <c r="C16" s="140">
        <f>'LAUS File'!Q99</f>
        <v>0</v>
      </c>
      <c r="D16" s="140">
        <f>'LAUS File'!Q100</f>
        <v>0</v>
      </c>
      <c r="E16" s="141">
        <f>'LAUS File'!Q101</f>
        <v>0</v>
      </c>
      <c r="G16" s="142" t="s">
        <v>716</v>
      </c>
      <c r="H16" s="140">
        <f>'LAUS File'!Q318</f>
        <v>0</v>
      </c>
      <c r="I16" s="140">
        <f>'LAUS File'!Q319</f>
        <v>0</v>
      </c>
      <c r="J16" s="140">
        <f>'LAUS File'!Q320</f>
        <v>0</v>
      </c>
      <c r="K16" s="141">
        <f>'LAUS File'!Q321</f>
        <v>0</v>
      </c>
      <c r="L16" s="92"/>
    </row>
    <row r="17" spans="1:12" ht="11.4" customHeight="1">
      <c r="A17" s="142" t="s">
        <v>638</v>
      </c>
      <c r="B17" s="140">
        <f>'LAUS File'!Q102</f>
        <v>0</v>
      </c>
      <c r="C17" s="140">
        <f>'LAUS File'!Q103</f>
        <v>0</v>
      </c>
      <c r="D17" s="140">
        <f>'LAUS File'!Q104</f>
        <v>0</v>
      </c>
      <c r="E17" s="141">
        <f>'LAUS File'!Q105</f>
        <v>0</v>
      </c>
      <c r="G17" s="142" t="s">
        <v>721</v>
      </c>
      <c r="H17" s="140">
        <f>'LAUS File'!Q338</f>
        <v>0</v>
      </c>
      <c r="I17" s="140">
        <f>'LAUS File'!Q339</f>
        <v>0</v>
      </c>
      <c r="J17" s="140">
        <f>'LAUS File'!Q340</f>
        <v>0</v>
      </c>
      <c r="K17" s="141">
        <f>'LAUS File'!Q341</f>
        <v>0</v>
      </c>
      <c r="L17" s="92"/>
    </row>
    <row r="18" spans="1:12" ht="11.4" customHeight="1">
      <c r="A18" s="139" t="s">
        <v>639</v>
      </c>
      <c r="B18" s="140">
        <f>'LAUS File'!Q110</f>
        <v>0</v>
      </c>
      <c r="C18" s="140">
        <f>'LAUS File'!Q111</f>
        <v>0</v>
      </c>
      <c r="D18" s="140">
        <f>'LAUS File'!Q112</f>
        <v>0</v>
      </c>
      <c r="E18" s="141">
        <f>'LAUS File'!Q113</f>
        <v>0</v>
      </c>
      <c r="G18" s="142" t="s">
        <v>723</v>
      </c>
      <c r="H18" s="140">
        <f>'LAUS File'!Q346</f>
        <v>0</v>
      </c>
      <c r="I18" s="140">
        <f>'LAUS File'!Q347</f>
        <v>0</v>
      </c>
      <c r="J18" s="140">
        <f>'LAUS File'!Q348</f>
        <v>0</v>
      </c>
      <c r="K18" s="141">
        <f>'LAUS File'!Q349</f>
        <v>0</v>
      </c>
      <c r="L18" s="92"/>
    </row>
    <row r="19" spans="1:12" ht="11.4" customHeight="1">
      <c r="A19" s="139" t="s">
        <v>157</v>
      </c>
      <c r="B19" s="140">
        <f>'LAUS File'!Q174</f>
        <v>0</v>
      </c>
      <c r="C19" s="140">
        <f>'LAUS File'!Q175</f>
        <v>0</v>
      </c>
      <c r="D19" s="140">
        <f>'LAUS File'!Q176</f>
        <v>0</v>
      </c>
      <c r="E19" s="141">
        <f>'LAUS File'!Q177</f>
        <v>0</v>
      </c>
      <c r="G19" s="142" t="s">
        <v>724</v>
      </c>
      <c r="H19" s="140">
        <f>'LAUS File'!Q350</f>
        <v>0</v>
      </c>
      <c r="I19" s="140">
        <f>'LAUS File'!Q351</f>
        <v>0</v>
      </c>
      <c r="J19" s="140">
        <f>'LAUS File'!Q352</f>
        <v>0</v>
      </c>
      <c r="K19" s="141">
        <f>'LAUS File'!Q353</f>
        <v>0</v>
      </c>
      <c r="L19" s="92"/>
    </row>
    <row r="20" spans="1:12" ht="11.4" customHeight="1">
      <c r="A20" s="139" t="s">
        <v>640</v>
      </c>
      <c r="B20" s="140">
        <f>'LAUS File'!Q178</f>
        <v>0</v>
      </c>
      <c r="C20" s="140">
        <f>'LAUS File'!Q179</f>
        <v>0</v>
      </c>
      <c r="D20" s="140">
        <f>'LAUS File'!Q180</f>
        <v>0</v>
      </c>
      <c r="E20" s="141">
        <f>'LAUS File'!Q181</f>
        <v>0</v>
      </c>
      <c r="G20" s="142" t="s">
        <v>725</v>
      </c>
      <c r="H20" s="140">
        <f>'LAUS File'!Q354</f>
        <v>0</v>
      </c>
      <c r="I20" s="140">
        <f>'LAUS File'!Q355</f>
        <v>0</v>
      </c>
      <c r="J20" s="140">
        <f>'LAUS File'!Q356</f>
        <v>0</v>
      </c>
      <c r="K20" s="141">
        <f>'LAUS File'!Q357</f>
        <v>0</v>
      </c>
      <c r="L20" s="92"/>
    </row>
    <row r="21" spans="1:12" ht="11.4" customHeight="1">
      <c r="A21" s="142" t="s">
        <v>641</v>
      </c>
      <c r="B21" s="140">
        <f>'LAUS File'!Q222</f>
        <v>0</v>
      </c>
      <c r="C21" s="140">
        <f>'LAUS File'!Q223</f>
        <v>0</v>
      </c>
      <c r="D21" s="140">
        <f>'LAUS File'!Q224</f>
        <v>0</v>
      </c>
      <c r="E21" s="141">
        <f>'LAUS File'!Q225</f>
        <v>0</v>
      </c>
      <c r="G21" s="142" t="s">
        <v>728</v>
      </c>
      <c r="H21" s="140">
        <f>'LAUS File'!Q366</f>
        <v>0</v>
      </c>
      <c r="I21" s="140">
        <f>'LAUS File'!Q367</f>
        <v>0</v>
      </c>
      <c r="J21" s="140">
        <f>'LAUS File'!Q368</f>
        <v>0</v>
      </c>
      <c r="K21" s="141">
        <f>'LAUS File'!Q369</f>
        <v>0</v>
      </c>
      <c r="L21" s="92"/>
    </row>
    <row r="22" spans="1:12" ht="11.4" customHeight="1">
      <c r="A22" s="139" t="s">
        <v>642</v>
      </c>
      <c r="B22" s="140">
        <f>'LAUS File'!Q242</f>
        <v>0</v>
      </c>
      <c r="C22" s="140">
        <f>'LAUS File'!Q243</f>
        <v>0</v>
      </c>
      <c r="D22" s="140">
        <f>'LAUS File'!Q244</f>
        <v>0</v>
      </c>
      <c r="E22" s="141">
        <f>'LAUS File'!Q245</f>
        <v>0</v>
      </c>
      <c r="G22" s="142" t="s">
        <v>729</v>
      </c>
      <c r="H22" s="140">
        <f>'LAUS File'!Q370</f>
        <v>0</v>
      </c>
      <c r="I22" s="140">
        <f>'LAUS File'!Q371</f>
        <v>0</v>
      </c>
      <c r="J22" s="140">
        <f>'LAUS File'!Q372</f>
        <v>0</v>
      </c>
      <c r="K22" s="141">
        <f>'LAUS File'!Q373</f>
        <v>0</v>
      </c>
      <c r="L22" s="92"/>
    </row>
    <row r="23" spans="1:12" ht="11.4" customHeight="1">
      <c r="A23" s="139" t="s">
        <v>643</v>
      </c>
      <c r="B23" s="140">
        <f>'LAUS File'!Q266</f>
        <v>0</v>
      </c>
      <c r="C23" s="140">
        <f>'LAUS File'!Q267</f>
        <v>0</v>
      </c>
      <c r="D23" s="140">
        <f>'LAUS File'!Q268</f>
        <v>0</v>
      </c>
      <c r="E23" s="141">
        <f>'LAUS File'!Q269</f>
        <v>0</v>
      </c>
      <c r="G23" s="142" t="s">
        <v>734</v>
      </c>
      <c r="H23" s="140">
        <f>'LAUS File'!Q394</f>
        <v>0</v>
      </c>
      <c r="I23" s="140">
        <f>'LAUS File'!Q395</f>
        <v>0</v>
      </c>
      <c r="J23" s="140">
        <f>'LAUS File'!Q396</f>
        <v>0</v>
      </c>
      <c r="K23" s="141">
        <f>'LAUS File'!Q397</f>
        <v>0</v>
      </c>
      <c r="L23" s="92"/>
    </row>
    <row r="24" spans="1:12" ht="11.4" customHeight="1">
      <c r="A24" s="142" t="s">
        <v>644</v>
      </c>
      <c r="B24" s="140">
        <f>'LAUS File'!Q378</f>
        <v>0</v>
      </c>
      <c r="C24" s="140">
        <f>'LAUS File'!Q379</f>
        <v>0</v>
      </c>
      <c r="D24" s="140">
        <f>'LAUS File'!Q380</f>
        <v>0</v>
      </c>
      <c r="E24" s="141">
        <f>'LAUS File'!Q381</f>
        <v>0</v>
      </c>
      <c r="G24" s="142" t="s">
        <v>736</v>
      </c>
      <c r="H24" s="140">
        <f>'LAUS File'!Q414</f>
        <v>0</v>
      </c>
      <c r="I24" s="140">
        <f>'LAUS File'!Q415</f>
        <v>0</v>
      </c>
      <c r="J24" s="140">
        <f>'LAUS File'!Q416</f>
        <v>0</v>
      </c>
      <c r="K24" s="141">
        <f>'LAUS File'!Q417</f>
        <v>0</v>
      </c>
      <c r="L24" s="92"/>
    </row>
    <row r="25" spans="1:12" ht="11.4" customHeight="1">
      <c r="A25" s="142" t="s">
        <v>645</v>
      </c>
      <c r="B25" s="140">
        <f>'LAUS File'!Q398</f>
        <v>0</v>
      </c>
      <c r="C25" s="140">
        <f>'LAUS File'!Q399</f>
        <v>0</v>
      </c>
      <c r="D25" s="140">
        <f>'LAUS File'!Q400</f>
        <v>0</v>
      </c>
      <c r="E25" s="141">
        <f>'LAUS File'!Q401</f>
        <v>0</v>
      </c>
      <c r="G25" s="142" t="s">
        <v>744</v>
      </c>
      <c r="H25" s="140">
        <f>'LAUS File'!Q458</f>
        <v>0</v>
      </c>
      <c r="I25" s="140">
        <f>'LAUS File'!Q459</f>
        <v>0</v>
      </c>
      <c r="J25" s="140">
        <f>'LAUS File'!Q460</f>
        <v>0</v>
      </c>
      <c r="K25" s="141">
        <f>'LAUS File'!Q461</f>
        <v>0</v>
      </c>
      <c r="L25" s="92"/>
    </row>
    <row r="26" spans="1:12" ht="11.4" customHeight="1">
      <c r="A26" s="139" t="s">
        <v>646</v>
      </c>
      <c r="B26" s="140">
        <f>'LAUS File'!Q402</f>
        <v>0</v>
      </c>
      <c r="C26" s="140">
        <f>'LAUS File'!Q403</f>
        <v>0</v>
      </c>
      <c r="D26" s="140">
        <f>'LAUS File'!Q404</f>
        <v>0</v>
      </c>
      <c r="E26" s="141">
        <f>'LAUS File'!Q405</f>
        <v>0</v>
      </c>
      <c r="G26" s="142" t="s">
        <v>745</v>
      </c>
      <c r="H26" s="140">
        <f>'LAUS File'!Q462</f>
        <v>0</v>
      </c>
      <c r="I26" s="140">
        <f>'LAUS File'!Q463</f>
        <v>0</v>
      </c>
      <c r="J26" s="140">
        <f>'LAUS File'!Q464</f>
        <v>0</v>
      </c>
      <c r="K26" s="141">
        <f>'LAUS File'!Q465</f>
        <v>0</v>
      </c>
      <c r="L26" s="92"/>
    </row>
    <row r="27" spans="1:12" ht="11.4" customHeight="1">
      <c r="A27" s="139" t="s">
        <v>647</v>
      </c>
      <c r="B27" s="140">
        <f>'LAUS File'!Q422</f>
        <v>0</v>
      </c>
      <c r="C27" s="140">
        <f>'LAUS File'!Q423</f>
        <v>0</v>
      </c>
      <c r="D27" s="140">
        <f>'LAUS File'!Q424</f>
        <v>0</v>
      </c>
      <c r="E27" s="141">
        <f>'LAUS File'!Q425</f>
        <v>0</v>
      </c>
      <c r="G27" s="142" t="s">
        <v>749</v>
      </c>
      <c r="H27" s="140">
        <f>'LAUS File'!Q478</f>
        <v>0</v>
      </c>
      <c r="I27" s="140">
        <f>'LAUS File'!Q479</f>
        <v>0</v>
      </c>
      <c r="J27" s="140">
        <f>'LAUS File'!Q480</f>
        <v>0</v>
      </c>
      <c r="K27" s="141">
        <f>'LAUS File'!Q481</f>
        <v>0</v>
      </c>
      <c r="L27" s="92"/>
    </row>
    <row r="28" spans="1:12" ht="11.4" customHeight="1">
      <c r="A28" s="139" t="s">
        <v>648</v>
      </c>
      <c r="B28" s="140">
        <f>'LAUS File'!Q426</f>
        <v>0</v>
      </c>
      <c r="C28" s="140">
        <f>'LAUS File'!Q427</f>
        <v>0</v>
      </c>
      <c r="D28" s="140">
        <f>'LAUS File'!Q428</f>
        <v>0</v>
      </c>
      <c r="E28" s="141">
        <f>'LAUS File'!Q429</f>
        <v>0</v>
      </c>
      <c r="G28" s="142" t="s">
        <v>752</v>
      </c>
      <c r="H28" s="140">
        <f>'LAUS File'!Q490</f>
        <v>0</v>
      </c>
      <c r="I28" s="140">
        <f>'LAUS File'!Q491</f>
        <v>0</v>
      </c>
      <c r="J28" s="140">
        <f>'LAUS File'!Q492</f>
        <v>0</v>
      </c>
      <c r="K28" s="141">
        <f>'LAUS File'!Q493</f>
        <v>0</v>
      </c>
      <c r="L28" s="92"/>
    </row>
    <row r="29" spans="1:12" ht="11.4" customHeight="1">
      <c r="A29" s="139" t="s">
        <v>649</v>
      </c>
      <c r="B29" s="140">
        <f>'LAUS File'!Q450</f>
        <v>0</v>
      </c>
      <c r="C29" s="140">
        <f>'LAUS File'!Q451</f>
        <v>0</v>
      </c>
      <c r="D29" s="140">
        <f>'LAUS File'!Q452</f>
        <v>0</v>
      </c>
      <c r="E29" s="141">
        <f>'LAUS File'!Q453</f>
        <v>0</v>
      </c>
      <c r="G29" s="142" t="s">
        <v>756</v>
      </c>
      <c r="H29" s="140">
        <f>'LAUS File'!Q514</f>
        <v>0</v>
      </c>
      <c r="I29" s="140">
        <f>'LAUS File'!Q515</f>
        <v>0</v>
      </c>
      <c r="J29" s="140">
        <f>'LAUS File'!Q516</f>
        <v>0</v>
      </c>
      <c r="K29" s="141">
        <f>'LAUS File'!Q517</f>
        <v>0</v>
      </c>
      <c r="L29" s="92"/>
    </row>
    <row r="30" spans="1:12" ht="11.4" customHeight="1">
      <c r="A30" s="139" t="s">
        <v>650</v>
      </c>
      <c r="B30" s="140">
        <f>'LAUS File'!Q506</f>
        <v>0</v>
      </c>
      <c r="C30" s="140">
        <f>'LAUS File'!Q507</f>
        <v>0</v>
      </c>
      <c r="D30" s="140">
        <f>'LAUS File'!Q508</f>
        <v>0</v>
      </c>
      <c r="E30" s="141">
        <f>'LAUS File'!Q509</f>
        <v>0</v>
      </c>
      <c r="G30" s="142" t="s">
        <v>760</v>
      </c>
      <c r="H30" s="140">
        <f>'LAUS File'!Q182</f>
        <v>0</v>
      </c>
      <c r="I30" s="140">
        <f>'LAUS File'!Q183</f>
        <v>0</v>
      </c>
      <c r="J30" s="140">
        <f>'LAUS File'!Q184</f>
        <v>0</v>
      </c>
      <c r="K30" s="141">
        <f>'LAUS File'!Q185</f>
        <v>0</v>
      </c>
      <c r="L30" s="92"/>
    </row>
    <row r="31" spans="1:12" ht="11.4" customHeight="1">
      <c r="A31" s="142" t="s">
        <v>651</v>
      </c>
      <c r="B31" s="140">
        <f>'LAUS File'!Q510</f>
        <v>0</v>
      </c>
      <c r="C31" s="140">
        <f>'LAUS File'!Q511</f>
        <v>0</v>
      </c>
      <c r="D31" s="140">
        <f>'LAUS File'!Q512</f>
        <v>0</v>
      </c>
      <c r="E31" s="141">
        <f>'LAUS File'!Q513</f>
        <v>0</v>
      </c>
      <c r="G31" s="142" t="s">
        <v>765</v>
      </c>
      <c r="H31" s="140">
        <f>'LAUS File'!Q550</f>
        <v>0</v>
      </c>
      <c r="I31" s="140">
        <f>'LAUS File'!Q551</f>
        <v>0</v>
      </c>
      <c r="J31" s="140">
        <f>'LAUS File'!Q552</f>
        <v>0</v>
      </c>
      <c r="K31" s="141">
        <f>'LAUS File'!Q553</f>
        <v>0</v>
      </c>
      <c r="L31" s="92"/>
    </row>
    <row r="32" spans="1:12" ht="11.4" customHeight="1">
      <c r="A32" s="142" t="s">
        <v>652</v>
      </c>
      <c r="B32" s="140">
        <f>'LAUS File'!Q546</f>
        <v>0</v>
      </c>
      <c r="C32" s="140">
        <f>'LAUS File'!Q547</f>
        <v>0</v>
      </c>
      <c r="D32" s="140">
        <f>'LAUS File'!Q548</f>
        <v>0</v>
      </c>
      <c r="E32" s="141">
        <f>'LAUS File'!Q549</f>
        <v>0</v>
      </c>
      <c r="G32" s="142" t="s">
        <v>766</v>
      </c>
      <c r="H32" s="140">
        <f>'LAUS File'!Q554</f>
        <v>0</v>
      </c>
      <c r="I32" s="140">
        <f>'LAUS File'!Q555</f>
        <v>0</v>
      </c>
      <c r="J32" s="140">
        <f>'LAUS File'!Q556</f>
        <v>0</v>
      </c>
      <c r="K32" s="141">
        <f>'LAUS File'!Q557</f>
        <v>0</v>
      </c>
      <c r="L32" s="92"/>
    </row>
    <row r="33" spans="1:12" ht="11.4" customHeight="1">
      <c r="A33" s="139" t="s">
        <v>653</v>
      </c>
      <c r="B33" s="140">
        <f>'LAUS File'!Q578</f>
        <v>0</v>
      </c>
      <c r="C33" s="140">
        <f>'LAUS File'!Q579</f>
        <v>0</v>
      </c>
      <c r="D33" s="140">
        <f>'LAUS File'!Q580</f>
        <v>0</v>
      </c>
      <c r="E33" s="141">
        <f>'LAUS File'!Q581</f>
        <v>0</v>
      </c>
      <c r="G33" s="142" t="s">
        <v>768</v>
      </c>
      <c r="H33" s="140">
        <f>'LAUS File'!Q562</f>
        <v>0</v>
      </c>
      <c r="I33" s="140">
        <f>'LAUS File'!Q563</f>
        <v>0</v>
      </c>
      <c r="J33" s="140">
        <f>'LAUS File'!Q564</f>
        <v>0</v>
      </c>
      <c r="K33" s="141">
        <f>'LAUS File'!Q565</f>
        <v>0</v>
      </c>
      <c r="L33" s="92"/>
    </row>
    <row r="34" spans="1:12" ht="11.4" customHeight="1">
      <c r="A34" s="139" t="s">
        <v>654</v>
      </c>
      <c r="B34" s="140">
        <f>'LAUS File'!Q590</f>
        <v>0</v>
      </c>
      <c r="C34" s="140">
        <f>'LAUS File'!Q591</f>
        <v>0</v>
      </c>
      <c r="D34" s="140">
        <f>'LAUS File'!Q592</f>
        <v>0</v>
      </c>
      <c r="E34" s="141">
        <f>'LAUS File'!Q593</f>
        <v>0</v>
      </c>
      <c r="G34" s="142" t="s">
        <v>769</v>
      </c>
      <c r="H34" s="140">
        <f>'LAUS File'!Q566</f>
        <v>0</v>
      </c>
      <c r="I34" s="140">
        <f>'LAUS File'!Q567</f>
        <v>0</v>
      </c>
      <c r="J34" s="140">
        <f>'LAUS File'!Q568</f>
        <v>0</v>
      </c>
      <c r="K34" s="141">
        <f>'LAUS File'!Q569</f>
        <v>0</v>
      </c>
      <c r="L34" s="92"/>
    </row>
    <row r="35" spans="1:12" ht="11.4" customHeight="1">
      <c r="A35" s="142" t="s">
        <v>655</v>
      </c>
      <c r="B35" s="140">
        <f>'LAUS File'!Q614</f>
        <v>0</v>
      </c>
      <c r="C35" s="140">
        <f>'LAUS File'!Q615</f>
        <v>0</v>
      </c>
      <c r="D35" s="140">
        <f>'LAUS File'!Q616</f>
        <v>0</v>
      </c>
      <c r="E35" s="141">
        <f>'LAUS File'!Q617</f>
        <v>0</v>
      </c>
      <c r="G35" s="142" t="s">
        <v>771</v>
      </c>
      <c r="H35" s="140">
        <f>'LAUS File'!Q574</f>
        <v>0</v>
      </c>
      <c r="I35" s="140">
        <f>'LAUS File'!Q575</f>
        <v>0</v>
      </c>
      <c r="J35" s="140">
        <f>'LAUS File'!Q576</f>
        <v>0</v>
      </c>
      <c r="K35" s="141">
        <f>'LAUS File'!Q577</f>
        <v>0</v>
      </c>
      <c r="L35" s="92"/>
    </row>
    <row r="36" spans="1:12" ht="11.4" customHeight="1">
      <c r="A36" s="142" t="s">
        <v>656</v>
      </c>
      <c r="B36" s="140">
        <f>'LAUS File'!Q666</f>
        <v>0</v>
      </c>
      <c r="C36" s="140">
        <f>'LAUS File'!Q667</f>
        <v>0</v>
      </c>
      <c r="D36" s="140">
        <f>'LAUS File'!Q668</f>
        <v>0</v>
      </c>
      <c r="E36" s="141">
        <f>'LAUS File'!Q669</f>
        <v>0</v>
      </c>
      <c r="G36" s="142" t="s">
        <v>774</v>
      </c>
      <c r="H36" s="140">
        <f>'LAUS File'!Q594</f>
        <v>0</v>
      </c>
      <c r="I36" s="140">
        <f>'LAUS File'!Q595</f>
        <v>0</v>
      </c>
      <c r="J36" s="140">
        <f>'LAUS File'!Q596</f>
        <v>0</v>
      </c>
      <c r="K36" s="141">
        <f>'LAUS File'!Q597</f>
        <v>0</v>
      </c>
      <c r="L36" s="92"/>
    </row>
    <row r="37" spans="1:12" ht="11.4" customHeight="1">
      <c r="A37" s="142" t="s">
        <v>657</v>
      </c>
      <c r="B37" s="140">
        <f>'LAUS File'!Q670</f>
        <v>0</v>
      </c>
      <c r="C37" s="140">
        <f>'LAUS File'!Q671</f>
        <v>0</v>
      </c>
      <c r="D37" s="140">
        <f>'LAUS File'!Q672</f>
        <v>0</v>
      </c>
      <c r="E37" s="141">
        <f>'LAUS File'!Q673</f>
        <v>0</v>
      </c>
      <c r="G37" s="142" t="s">
        <v>777</v>
      </c>
      <c r="H37" s="140">
        <f>'LAUS File'!Q606</f>
        <v>0</v>
      </c>
      <c r="I37" s="140">
        <f>'LAUS File'!Q607</f>
        <v>0</v>
      </c>
      <c r="J37" s="140">
        <f>'LAUS File'!Q608</f>
        <v>0</v>
      </c>
      <c r="K37" s="141">
        <f>'LAUS File'!Q609</f>
        <v>0</v>
      </c>
      <c r="L37" s="92"/>
    </row>
    <row r="38" spans="1:12" ht="11.4" customHeight="1">
      <c r="A38" s="142" t="s">
        <v>658</v>
      </c>
      <c r="B38" s="140">
        <f>'LAUS File'!Q682</f>
        <v>0</v>
      </c>
      <c r="C38" s="140">
        <f>'LAUS File'!Q683</f>
        <v>0</v>
      </c>
      <c r="D38" s="140">
        <f>'LAUS File'!Q684</f>
        <v>0</v>
      </c>
      <c r="E38" s="141">
        <f>'LAUS File'!Q685</f>
        <v>0</v>
      </c>
      <c r="G38" s="142" t="s">
        <v>779</v>
      </c>
      <c r="H38" s="140">
        <f>'LAUS File'!Q622</f>
        <v>0</v>
      </c>
      <c r="I38" s="140">
        <f>'LAUS File'!Q623</f>
        <v>0</v>
      </c>
      <c r="J38" s="140">
        <f>'LAUS File'!Q624</f>
        <v>0</v>
      </c>
      <c r="K38" s="141">
        <f>'LAUS File'!Q625</f>
        <v>0</v>
      </c>
      <c r="L38" s="92"/>
    </row>
    <row r="39" spans="1:12" ht="11.4" customHeight="1">
      <c r="G39" s="142" t="s">
        <v>786</v>
      </c>
      <c r="H39" s="140">
        <f>'LAUS File'!Q654</f>
        <v>0</v>
      </c>
      <c r="I39" s="140">
        <f>'LAUS File'!Q655</f>
        <v>0</v>
      </c>
      <c r="J39" s="140">
        <f>'LAUS File'!Q656</f>
        <v>0</v>
      </c>
      <c r="K39" s="141">
        <f>'LAUS File'!Q657</f>
        <v>0</v>
      </c>
      <c r="L39" s="92"/>
    </row>
    <row r="40" spans="1:12" ht="11.4" customHeight="1">
      <c r="G40" s="142" t="s">
        <v>787</v>
      </c>
      <c r="H40" s="140">
        <f>'LAUS File'!Q658</f>
        <v>0</v>
      </c>
      <c r="I40" s="140">
        <f>'LAUS File'!Q659</f>
        <v>0</v>
      </c>
      <c r="J40" s="140">
        <f>'LAUS File'!Q660</f>
        <v>0</v>
      </c>
      <c r="K40" s="141">
        <f>'LAUS File'!Q661</f>
        <v>0</v>
      </c>
      <c r="L40" s="92"/>
    </row>
    <row r="41" spans="1:12" ht="11.4" customHeight="1">
      <c r="A41" s="80" t="s">
        <v>799</v>
      </c>
      <c r="B41" s="93"/>
      <c r="C41" s="93"/>
      <c r="D41" s="93"/>
      <c r="E41" s="94"/>
      <c r="G41" s="142" t="s">
        <v>789</v>
      </c>
      <c r="H41" s="140">
        <f>'LAUS File'!Q674</f>
        <v>0</v>
      </c>
      <c r="I41" s="140">
        <f>'LAUS File'!Q675</f>
        <v>0</v>
      </c>
      <c r="J41" s="140">
        <f>'LAUS File'!Q676</f>
        <v>0</v>
      </c>
      <c r="K41" s="141">
        <f>'LAUS File'!Q677</f>
        <v>0</v>
      </c>
      <c r="L41" s="92"/>
    </row>
    <row r="42" spans="1:12" ht="11.4" customHeight="1">
      <c r="A42" s="80"/>
      <c r="B42" s="93">
        <f>'LAUS File'!Q810</f>
        <v>0</v>
      </c>
      <c r="C42" s="93">
        <f>'LAUS File'!Q811</f>
        <v>0</v>
      </c>
      <c r="D42" s="93">
        <f>'LAUS File'!Q812</f>
        <v>0</v>
      </c>
      <c r="E42" s="94">
        <f>'LAUS File'!Q813</f>
        <v>0</v>
      </c>
      <c r="G42" s="142" t="s">
        <v>790</v>
      </c>
      <c r="H42" s="140">
        <f>'LAUS File'!Q678</f>
        <v>0</v>
      </c>
      <c r="I42" s="140">
        <f>'LAUS File'!Q679</f>
        <v>0</v>
      </c>
      <c r="J42" s="140">
        <f>'LAUS File'!Q680</f>
        <v>0</v>
      </c>
      <c r="K42" s="141">
        <f>'LAUS File'!Q681</f>
        <v>0</v>
      </c>
      <c r="L42" s="92"/>
    </row>
    <row r="43" spans="1:12" ht="11.4" customHeight="1">
      <c r="A43" s="139" t="s">
        <v>659</v>
      </c>
      <c r="B43" s="140">
        <f>'LAUS File'!Q42</f>
        <v>0</v>
      </c>
      <c r="C43" s="140">
        <f>'LAUS File'!Q43</f>
        <v>0</v>
      </c>
      <c r="D43" s="140">
        <f>'LAUS File'!Q44</f>
        <v>0</v>
      </c>
      <c r="E43" s="141">
        <f>'LAUS File'!Q45</f>
        <v>0</v>
      </c>
      <c r="G43" s="142" t="s">
        <v>793</v>
      </c>
      <c r="H43" s="140">
        <f>'LAUS File'!Q694</f>
        <v>0</v>
      </c>
      <c r="I43" s="140">
        <f>'LAUS File'!Q695</f>
        <v>0</v>
      </c>
      <c r="J43" s="140">
        <f>'LAUS File'!Q696</f>
        <v>0</v>
      </c>
      <c r="K43" s="141">
        <f>'LAUS File'!Q697</f>
        <v>0</v>
      </c>
      <c r="L43" s="92"/>
    </row>
    <row r="44" spans="1:12" ht="11.4" customHeight="1">
      <c r="A44" s="139" t="s">
        <v>662</v>
      </c>
      <c r="B44" s="140">
        <f>'LAUS File'!Q54</f>
        <v>0</v>
      </c>
      <c r="C44" s="140">
        <f>'LAUS File'!Q55</f>
        <v>0</v>
      </c>
      <c r="D44" s="140">
        <f>'LAUS File'!Q56</f>
        <v>0</v>
      </c>
      <c r="E44" s="141">
        <f>'LAUS File'!Q57</f>
        <v>0</v>
      </c>
      <c r="G44" s="142" t="s">
        <v>794</v>
      </c>
      <c r="H44" s="140">
        <f>'LAUS File'!Q698</f>
        <v>0</v>
      </c>
      <c r="I44" s="140">
        <f>'LAUS File'!Q699</f>
        <v>0</v>
      </c>
      <c r="J44" s="140">
        <f>'LAUS File'!Q700</f>
        <v>0</v>
      </c>
      <c r="K44" s="141">
        <f>'LAUS File'!Q701</f>
        <v>0</v>
      </c>
      <c r="L44" s="92"/>
    </row>
    <row r="45" spans="1:12" ht="11.4" customHeight="1">
      <c r="A45" s="139" t="s">
        <v>665</v>
      </c>
      <c r="B45" s="140">
        <f>'LAUS File'!Q66</f>
        <v>0</v>
      </c>
      <c r="C45" s="140">
        <f>'LAUS File'!Q67</f>
        <v>0</v>
      </c>
      <c r="D45" s="140">
        <f>'LAUS File'!Q68</f>
        <v>0</v>
      </c>
      <c r="E45" s="141">
        <f>'LAUS File'!Q69</f>
        <v>0</v>
      </c>
      <c r="L45" s="92"/>
    </row>
    <row r="46" spans="1:12" ht="11.4" customHeight="1">
      <c r="A46" s="139" t="s">
        <v>668</v>
      </c>
      <c r="B46" s="140">
        <f>'LAUS File'!Q82</f>
        <v>0</v>
      </c>
      <c r="C46" s="140">
        <f>'LAUS File'!Q83</f>
        <v>0</v>
      </c>
      <c r="D46" s="140">
        <f>'LAUS File'!Q84</f>
        <v>0</v>
      </c>
      <c r="E46" s="141">
        <f>'LAUS File'!Q85</f>
        <v>0</v>
      </c>
      <c r="L46" s="92"/>
    </row>
    <row r="47" spans="1:12" ht="11.4" customHeight="1">
      <c r="A47" s="139" t="s">
        <v>669</v>
      </c>
      <c r="B47" s="140">
        <f>'LAUS File'!Q86</f>
        <v>0</v>
      </c>
      <c r="C47" s="140">
        <f>'LAUS File'!Q87</f>
        <v>0</v>
      </c>
      <c r="D47" s="140">
        <f>'LAUS File'!Q88</f>
        <v>0</v>
      </c>
      <c r="E47" s="141">
        <f>'LAUS File'!Q89</f>
        <v>0</v>
      </c>
      <c r="G47" s="83" t="s">
        <v>159</v>
      </c>
      <c r="H47" s="95"/>
      <c r="I47" s="95"/>
      <c r="J47" s="95"/>
      <c r="K47" s="94"/>
      <c r="L47" s="92"/>
    </row>
    <row r="48" spans="1:12" ht="11.4" customHeight="1">
      <c r="A48" s="139" t="s">
        <v>677</v>
      </c>
      <c r="B48" s="140">
        <f>'LAUS File'!Q130</f>
        <v>0</v>
      </c>
      <c r="C48" s="140">
        <f>'LAUS File'!Q131</f>
        <v>0</v>
      </c>
      <c r="D48" s="140">
        <f>'LAUS File'!Q132</f>
        <v>0</v>
      </c>
      <c r="E48" s="141">
        <f>'LAUS File'!Q133</f>
        <v>0</v>
      </c>
      <c r="G48" s="83"/>
      <c r="H48" s="95">
        <f>'LAUS File'!Q814</f>
        <v>0</v>
      </c>
      <c r="I48" s="95">
        <f>'LAUS File'!Q815</f>
        <v>0</v>
      </c>
      <c r="J48" s="95">
        <f>'LAUS File'!Q816</f>
        <v>0</v>
      </c>
      <c r="K48" s="94">
        <f>'LAUS File'!Q817</f>
        <v>0</v>
      </c>
      <c r="L48" s="92"/>
    </row>
    <row r="49" spans="1:14" ht="11.4" customHeight="1">
      <c r="A49" s="139" t="s">
        <v>680</v>
      </c>
      <c r="B49" s="140">
        <f>'LAUS File'!Q142</f>
        <v>0</v>
      </c>
      <c r="C49" s="140">
        <f>'LAUS File'!Q143</f>
        <v>0</v>
      </c>
      <c r="D49" s="140">
        <f>'LAUS File'!Q144</f>
        <v>0</v>
      </c>
      <c r="E49" s="141">
        <f>'LAUS File'!Q145</f>
        <v>0</v>
      </c>
      <c r="G49" s="142" t="s">
        <v>666</v>
      </c>
      <c r="H49" s="144">
        <f>'LAUS File'!Q70</f>
        <v>0</v>
      </c>
      <c r="I49" s="144">
        <f>'LAUS File'!Q71</f>
        <v>0</v>
      </c>
      <c r="J49" s="144">
        <f>'LAUS File'!Q72</f>
        <v>0</v>
      </c>
      <c r="K49" s="141">
        <f>'LAUS File'!Q73</f>
        <v>0</v>
      </c>
      <c r="L49" s="92"/>
    </row>
    <row r="50" spans="1:14" ht="11.4" customHeight="1">
      <c r="A50" s="139" t="s">
        <v>681</v>
      </c>
      <c r="B50" s="140">
        <f>'LAUS File'!Q146</f>
        <v>0</v>
      </c>
      <c r="C50" s="140">
        <f>'LAUS File'!Q147</f>
        <v>0</v>
      </c>
      <c r="D50" s="140">
        <f>'LAUS File'!Q148</f>
        <v>0</v>
      </c>
      <c r="E50" s="141">
        <f>'LAUS File'!Q149</f>
        <v>0</v>
      </c>
      <c r="G50" s="142" t="s">
        <v>671</v>
      </c>
      <c r="H50" s="144">
        <f>'LAUS File'!Q94</f>
        <v>0</v>
      </c>
      <c r="I50" s="144">
        <f>'LAUS File'!Q95</f>
        <v>0</v>
      </c>
      <c r="J50" s="144">
        <f>'LAUS File'!Q96</f>
        <v>0</v>
      </c>
      <c r="K50" s="141">
        <f>'LAUS File'!Q97</f>
        <v>0</v>
      </c>
      <c r="L50" s="92"/>
    </row>
    <row r="51" spans="1:14" ht="11.4" customHeight="1">
      <c r="A51" s="139" t="s">
        <v>684</v>
      </c>
      <c r="B51" s="140">
        <f>'LAUS File'!Q158</f>
        <v>0</v>
      </c>
      <c r="C51" s="140">
        <f>'LAUS File'!Q159</f>
        <v>0</v>
      </c>
      <c r="D51" s="140">
        <f>'LAUS File'!Q160</f>
        <v>0</v>
      </c>
      <c r="E51" s="141">
        <f>'LAUS File'!Q161</f>
        <v>0</v>
      </c>
      <c r="G51" s="142" t="s">
        <v>695</v>
      </c>
      <c r="H51" s="144">
        <f>'LAUS File'!Q214</f>
        <v>0</v>
      </c>
      <c r="I51" s="144">
        <f>'LAUS File'!Q215</f>
        <v>0</v>
      </c>
      <c r="J51" s="144">
        <f>'LAUS File'!Q216</f>
        <v>0</v>
      </c>
      <c r="K51" s="141">
        <f>'LAUS File'!Q217</f>
        <v>0</v>
      </c>
      <c r="L51" s="92"/>
    </row>
    <row r="52" spans="1:14" ht="11.4" customHeight="1">
      <c r="A52" s="139" t="s">
        <v>686</v>
      </c>
      <c r="B52" s="140">
        <f>'LAUS File'!Q166</f>
        <v>0</v>
      </c>
      <c r="C52" s="140">
        <f>'LAUS File'!Q167</f>
        <v>0</v>
      </c>
      <c r="D52" s="140">
        <f>'LAUS File'!Q168</f>
        <v>0</v>
      </c>
      <c r="E52" s="141">
        <f>'LAUS File'!Q169</f>
        <v>0</v>
      </c>
      <c r="G52" s="142" t="s">
        <v>707</v>
      </c>
      <c r="H52" s="144">
        <f>'LAUS File'!Q278</f>
        <v>0</v>
      </c>
      <c r="I52" s="144">
        <f>'LAUS File'!Q279</f>
        <v>0</v>
      </c>
      <c r="J52" s="144">
        <f>'LAUS File'!Q280</f>
        <v>0</v>
      </c>
      <c r="K52" s="141">
        <f>'LAUS File'!Q281</f>
        <v>0</v>
      </c>
      <c r="L52" s="92"/>
    </row>
    <row r="53" spans="1:14" ht="11.4" customHeight="1">
      <c r="A53" s="139" t="s">
        <v>687</v>
      </c>
      <c r="B53" s="140">
        <f>'LAUS File'!Q170</f>
        <v>0</v>
      </c>
      <c r="C53" s="140">
        <f>'LAUS File'!Q171</f>
        <v>0</v>
      </c>
      <c r="D53" s="140">
        <f>'LAUS File'!Q172</f>
        <v>0</v>
      </c>
      <c r="E53" s="141">
        <f>'LAUS File'!Q173</f>
        <v>0</v>
      </c>
      <c r="G53" s="142" t="s">
        <v>709</v>
      </c>
      <c r="H53" s="144">
        <f>'LAUS File'!Q286</f>
        <v>0</v>
      </c>
      <c r="I53" s="144">
        <f>'LAUS File'!Q287</f>
        <v>0</v>
      </c>
      <c r="J53" s="144">
        <f>'LAUS File'!Q288</f>
        <v>0</v>
      </c>
      <c r="K53" s="141">
        <f>'LAUS File'!Q289</f>
        <v>0</v>
      </c>
      <c r="L53" s="92"/>
    </row>
    <row r="54" spans="1:14" ht="11.4" customHeight="1">
      <c r="A54" s="139" t="s">
        <v>689</v>
      </c>
      <c r="B54" s="140">
        <f>'LAUS File'!Q190</f>
        <v>0</v>
      </c>
      <c r="C54" s="140">
        <f>'LAUS File'!Q191</f>
        <v>0</v>
      </c>
      <c r="D54" s="140">
        <f>'LAUS File'!Q192</f>
        <v>0</v>
      </c>
      <c r="E54" s="141">
        <f>'LAUS File'!Q193</f>
        <v>0</v>
      </c>
      <c r="G54" s="142" t="s">
        <v>722</v>
      </c>
      <c r="H54" s="144">
        <f>'LAUS File'!Q342</f>
        <v>0</v>
      </c>
      <c r="I54" s="144">
        <f>'LAUS File'!Q343</f>
        <v>0</v>
      </c>
      <c r="J54" s="144">
        <f>'LAUS File'!Q344</f>
        <v>0</v>
      </c>
      <c r="K54" s="141">
        <f>'LAUS File'!Q345</f>
        <v>0</v>
      </c>
      <c r="L54" s="92"/>
    </row>
    <row r="55" spans="1:14" ht="11.4" customHeight="1">
      <c r="A55" s="139" t="s">
        <v>691</v>
      </c>
      <c r="B55" s="140">
        <f>'LAUS File'!Q198</f>
        <v>0</v>
      </c>
      <c r="C55" s="140">
        <f>'LAUS File'!Q199</f>
        <v>0</v>
      </c>
      <c r="D55" s="140">
        <f>'LAUS File'!Q200</f>
        <v>0</v>
      </c>
      <c r="E55" s="141">
        <f>'LAUS File'!Q201</f>
        <v>0</v>
      </c>
      <c r="G55" s="142" t="s">
        <v>726</v>
      </c>
      <c r="H55" s="144">
        <f>'LAUS File'!Q358</f>
        <v>0</v>
      </c>
      <c r="I55" s="144">
        <f>'LAUS File'!Q359</f>
        <v>0</v>
      </c>
      <c r="J55" s="144">
        <f>'LAUS File'!Q360</f>
        <v>0</v>
      </c>
      <c r="K55" s="141">
        <f>'LAUS File'!Q361</f>
        <v>0</v>
      </c>
      <c r="L55" s="92"/>
    </row>
    <row r="56" spans="1:14" ht="11.4" customHeight="1">
      <c r="A56" s="139" t="s">
        <v>692</v>
      </c>
      <c r="B56" s="140">
        <f>'LAUS File'!Q202</f>
        <v>0</v>
      </c>
      <c r="C56" s="140">
        <f>'LAUS File'!Q203</f>
        <v>0</v>
      </c>
      <c r="D56" s="140">
        <f>'LAUS File'!Q204</f>
        <v>0</v>
      </c>
      <c r="E56" s="141">
        <f>'LAUS File'!Q205</f>
        <v>0</v>
      </c>
      <c r="G56" s="142" t="s">
        <v>730</v>
      </c>
      <c r="H56" s="144">
        <f>'LAUS File'!Q374</f>
        <v>0</v>
      </c>
      <c r="I56" s="144">
        <f>'LAUS File'!Q375</f>
        <v>0</v>
      </c>
      <c r="J56" s="144">
        <f>'LAUS File'!Q376</f>
        <v>0</v>
      </c>
      <c r="K56" s="141">
        <f>'LAUS File'!Q377</f>
        <v>0</v>
      </c>
      <c r="L56" s="92"/>
    </row>
    <row r="57" spans="1:14" ht="11.4" customHeight="1">
      <c r="A57" s="139" t="s">
        <v>693</v>
      </c>
      <c r="B57" s="140">
        <f>'LAUS File'!Q206</f>
        <v>0</v>
      </c>
      <c r="C57" s="140">
        <f>'LAUS File'!Q207</f>
        <v>0</v>
      </c>
      <c r="D57" s="140">
        <f>'LAUS File'!Q208</f>
        <v>0</v>
      </c>
      <c r="E57" s="141">
        <f>'LAUS File'!Q209</f>
        <v>0</v>
      </c>
      <c r="G57" s="142" t="s">
        <v>159</v>
      </c>
      <c r="H57" s="144">
        <f>'LAUS File'!Q410</f>
        <v>0</v>
      </c>
      <c r="I57" s="144">
        <f>'LAUS File'!Q411</f>
        <v>0</v>
      </c>
      <c r="J57" s="144">
        <f>'LAUS File'!Q412</f>
        <v>0</v>
      </c>
      <c r="K57" s="141">
        <f>'LAUS File'!Q413</f>
        <v>0</v>
      </c>
      <c r="L57" s="92"/>
    </row>
    <row r="58" spans="1:14" ht="11.4" customHeight="1">
      <c r="A58" s="139" t="s">
        <v>694</v>
      </c>
      <c r="B58" s="140">
        <f>'LAUS File'!Q210</f>
        <v>0</v>
      </c>
      <c r="C58" s="140">
        <f>'LAUS File'!Q211</f>
        <v>0</v>
      </c>
      <c r="D58" s="140">
        <f>'LAUS File'!Q212</f>
        <v>0</v>
      </c>
      <c r="E58" s="141">
        <f>'LAUS File'!Q213</f>
        <v>0</v>
      </c>
      <c r="G58" s="142" t="s">
        <v>739</v>
      </c>
      <c r="H58" s="144">
        <f>'LAUS File'!Q434</f>
        <v>0</v>
      </c>
      <c r="I58" s="144">
        <f>'LAUS File'!Q435</f>
        <v>0</v>
      </c>
      <c r="J58" s="144">
        <f>'LAUS File'!Q436</f>
        <v>0</v>
      </c>
      <c r="K58" s="141">
        <f>'LAUS File'!Q437</f>
        <v>0</v>
      </c>
      <c r="L58" s="92"/>
    </row>
    <row r="59" spans="1:14" ht="11.4" customHeight="1">
      <c r="A59" s="139" t="s">
        <v>697</v>
      </c>
      <c r="B59" s="140">
        <f>'LAUS File'!Q226</f>
        <v>0</v>
      </c>
      <c r="C59" s="140">
        <f>'LAUS File'!Q227</f>
        <v>0</v>
      </c>
      <c r="D59" s="140">
        <f>'LAUS File'!Q228</f>
        <v>0</v>
      </c>
      <c r="E59" s="141">
        <f>'LAUS File'!Q229</f>
        <v>0</v>
      </c>
      <c r="G59" s="142" t="s">
        <v>741</v>
      </c>
      <c r="H59" s="144">
        <f>'LAUS File'!Q442</f>
        <v>0</v>
      </c>
      <c r="I59" s="144">
        <f>'LAUS File'!Q443</f>
        <v>0</v>
      </c>
      <c r="J59" s="144">
        <f>'LAUS File'!Q444</f>
        <v>0</v>
      </c>
      <c r="K59" s="141">
        <f>'LAUS File'!Q445</f>
        <v>0</v>
      </c>
      <c r="L59" s="92"/>
    </row>
    <row r="60" spans="1:14" ht="11.4" customHeight="1">
      <c r="A60" s="139" t="s">
        <v>698</v>
      </c>
      <c r="B60" s="140">
        <f>'LAUS File'!Q230</f>
        <v>0</v>
      </c>
      <c r="C60" s="140">
        <f>'LAUS File'!Q231</f>
        <v>0</v>
      </c>
      <c r="D60" s="140">
        <f>'LAUS File'!Q232</f>
        <v>0</v>
      </c>
      <c r="E60" s="141">
        <f>'LAUS File'!Q233</f>
        <v>0</v>
      </c>
      <c r="G60" s="142" t="s">
        <v>746</v>
      </c>
      <c r="H60" s="144">
        <f>'LAUS File'!Q466</f>
        <v>0</v>
      </c>
      <c r="I60" s="144">
        <f>'LAUS File'!Q467</f>
        <v>0</v>
      </c>
      <c r="J60" s="144">
        <f>'LAUS File'!Q468</f>
        <v>0</v>
      </c>
      <c r="K60" s="141">
        <f>'LAUS File'!Q469</f>
        <v>0</v>
      </c>
      <c r="L60" s="92"/>
    </row>
    <row r="61" spans="1:14" ht="11.4" customHeight="1">
      <c r="A61" s="139" t="s">
        <v>161</v>
      </c>
      <c r="B61" s="140">
        <f>'LAUS File'!Q234</f>
        <v>0</v>
      </c>
      <c r="C61" s="140">
        <f>'LAUS File'!Q235</f>
        <v>0</v>
      </c>
      <c r="D61" s="140">
        <f>'LAUS File'!Q236</f>
        <v>0</v>
      </c>
      <c r="E61" s="141">
        <f>'LAUS File'!Q237</f>
        <v>0</v>
      </c>
      <c r="G61" s="142" t="s">
        <v>781</v>
      </c>
      <c r="H61" s="144">
        <f>'LAUS File'!Q630</f>
        <v>0</v>
      </c>
      <c r="I61" s="144">
        <f>'LAUS File'!Q631</f>
        <v>0</v>
      </c>
      <c r="J61" s="144">
        <f>'LAUS File'!Q632</f>
        <v>0</v>
      </c>
      <c r="K61" s="141">
        <f>'LAUS File'!Q633</f>
        <v>0</v>
      </c>
      <c r="L61" s="92"/>
    </row>
    <row r="62" spans="1:14" ht="11.4" customHeight="1">
      <c r="A62" s="139" t="s">
        <v>699</v>
      </c>
      <c r="B62" s="140">
        <f>'LAUS File'!Q238</f>
        <v>0</v>
      </c>
      <c r="C62" s="140">
        <f>'LAUS File'!Q239</f>
        <v>0</v>
      </c>
      <c r="D62" s="140">
        <f>'LAUS File'!Q240</f>
        <v>0</v>
      </c>
      <c r="E62" s="141">
        <f>'LAUS File'!Q241</f>
        <v>0</v>
      </c>
      <c r="G62" s="142" t="s">
        <v>788</v>
      </c>
      <c r="H62" s="144">
        <f>'LAUS File'!Q662</f>
        <v>0</v>
      </c>
      <c r="I62" s="144">
        <f>'LAUS File'!Q663</f>
        <v>0</v>
      </c>
      <c r="J62" s="144">
        <f>'LAUS File'!Q664</f>
        <v>0</v>
      </c>
      <c r="K62" s="141">
        <f>'LAUS File'!Q665</f>
        <v>0</v>
      </c>
      <c r="L62" s="92"/>
    </row>
    <row r="63" spans="1:14" ht="11.4" customHeight="1">
      <c r="A63" s="139" t="s">
        <v>700</v>
      </c>
      <c r="B63" s="140">
        <f>'LAUS File'!Q246</f>
        <v>0</v>
      </c>
      <c r="C63" s="140">
        <f>'LAUS File'!Q247</f>
        <v>0</v>
      </c>
      <c r="D63" s="140">
        <f>'LAUS File'!Q248</f>
        <v>0</v>
      </c>
      <c r="E63" s="141">
        <f>'LAUS File'!Q249</f>
        <v>0</v>
      </c>
      <c r="G63" s="142" t="s">
        <v>796</v>
      </c>
      <c r="H63" s="144">
        <f>'LAUS File'!Q706</f>
        <v>0</v>
      </c>
      <c r="I63" s="144">
        <f>'LAUS File'!Q707</f>
        <v>0</v>
      </c>
      <c r="J63" s="144">
        <f>'LAUS File'!Q708</f>
        <v>0</v>
      </c>
      <c r="K63" s="141">
        <f>'LAUS File'!Q709</f>
        <v>0</v>
      </c>
      <c r="L63" s="92"/>
      <c r="N63" s="96"/>
    </row>
    <row r="64" spans="1:14" ht="11.4" customHeight="1">
      <c r="A64" s="139" t="s">
        <v>702</v>
      </c>
      <c r="B64" s="140">
        <f>'LAUS File'!Q254</f>
        <v>0</v>
      </c>
      <c r="C64" s="140">
        <f>'LAUS File'!Q255</f>
        <v>0</v>
      </c>
      <c r="D64" s="140">
        <f>'LAUS File'!Q256</f>
        <v>0</v>
      </c>
      <c r="E64" s="141">
        <f>'LAUS File'!Q257</f>
        <v>0</v>
      </c>
      <c r="H64" s="87"/>
      <c r="I64" s="87"/>
      <c r="J64" s="87"/>
      <c r="K64" s="91"/>
      <c r="L64" s="92"/>
      <c r="N64" s="96"/>
    </row>
    <row r="65" spans="1:14" ht="11.4" customHeight="1">
      <c r="A65" s="139" t="s">
        <v>704</v>
      </c>
      <c r="B65" s="140">
        <f>'LAUS File'!Q262</f>
        <v>0</v>
      </c>
      <c r="C65" s="140">
        <f>'LAUS File'!Q263</f>
        <v>0</v>
      </c>
      <c r="D65" s="140">
        <f>'LAUS File'!Q264</f>
        <v>0</v>
      </c>
      <c r="E65" s="141">
        <f>'LAUS File'!Q265</f>
        <v>0</v>
      </c>
      <c r="H65" s="87"/>
      <c r="I65" s="87"/>
      <c r="J65" s="87"/>
      <c r="K65" s="91"/>
      <c r="L65" s="92"/>
      <c r="N65" s="96"/>
    </row>
    <row r="66" spans="1:14" ht="11.4" customHeight="1">
      <c r="A66" s="139" t="s">
        <v>708</v>
      </c>
      <c r="B66" s="140">
        <f>'LAUS File'!Q282</f>
        <v>0</v>
      </c>
      <c r="C66" s="140">
        <f>'LAUS File'!Q283</f>
        <v>0</v>
      </c>
      <c r="D66" s="140">
        <f>'LAUS File'!Q284</f>
        <v>0</v>
      </c>
      <c r="E66" s="141">
        <f>'LAUS File'!Q285</f>
        <v>0</v>
      </c>
      <c r="H66" s="87"/>
      <c r="I66" s="87"/>
      <c r="J66" s="87"/>
      <c r="K66" s="91"/>
      <c r="L66" s="92"/>
      <c r="N66" s="96"/>
    </row>
    <row r="67" spans="1:14" ht="11.4" customHeight="1">
      <c r="A67" s="139" t="s">
        <v>158</v>
      </c>
      <c r="B67" s="140">
        <f>'LAUS File'!Q294</f>
        <v>0</v>
      </c>
      <c r="C67" s="140">
        <f>'LAUS File'!Q295</f>
        <v>0</v>
      </c>
      <c r="D67" s="140">
        <f>'LAUS File'!Q296</f>
        <v>0</v>
      </c>
      <c r="E67" s="141">
        <f>'LAUS File'!Q297</f>
        <v>0</v>
      </c>
      <c r="H67" s="96"/>
      <c r="I67" s="96"/>
      <c r="J67" s="96"/>
      <c r="K67" s="96"/>
      <c r="L67" s="96"/>
      <c r="N67" s="96"/>
    </row>
    <row r="68" spans="1:14" ht="11.4" customHeight="1">
      <c r="A68" s="77"/>
      <c r="B68" s="87"/>
      <c r="C68" s="87"/>
      <c r="D68" s="87"/>
      <c r="E68" s="88"/>
      <c r="H68" s="96"/>
      <c r="I68" s="96"/>
      <c r="J68" s="96"/>
      <c r="K68" s="96"/>
      <c r="L68" s="96"/>
      <c r="N68" s="96"/>
    </row>
    <row r="69" spans="1:14" ht="11.4" customHeight="1">
      <c r="A69" s="90"/>
      <c r="B69" s="87"/>
      <c r="C69" s="87"/>
      <c r="D69" s="87"/>
      <c r="E69" s="88"/>
      <c r="H69" s="96"/>
      <c r="I69" s="96"/>
      <c r="J69" s="96"/>
      <c r="K69" s="97"/>
      <c r="L69" s="97"/>
      <c r="N69" s="96"/>
    </row>
    <row r="70" spans="1:14" ht="11.4" customHeight="1">
      <c r="A70" s="90"/>
      <c r="B70" s="87"/>
      <c r="C70" s="87"/>
      <c r="D70" s="87"/>
      <c r="E70" s="88"/>
      <c r="H70" s="96"/>
      <c r="I70" s="96"/>
      <c r="J70" s="96"/>
      <c r="K70" s="97"/>
      <c r="L70" s="97"/>
    </row>
    <row r="71" spans="1:14" ht="11.4" customHeight="1">
      <c r="A71" s="90"/>
      <c r="B71" s="87"/>
      <c r="C71" s="87"/>
      <c r="D71" s="87"/>
      <c r="E71" s="88"/>
      <c r="H71" s="96"/>
      <c r="I71" s="96"/>
      <c r="J71" s="96"/>
      <c r="K71" s="97"/>
      <c r="L71" s="97"/>
    </row>
    <row r="72" spans="1:14" ht="11.4" customHeight="1">
      <c r="A72" s="90"/>
      <c r="B72" s="87"/>
      <c r="C72" s="87"/>
      <c r="D72" s="87"/>
      <c r="E72" s="88"/>
      <c r="H72" s="96"/>
      <c r="I72" s="96"/>
      <c r="J72" s="96"/>
      <c r="K72" s="97"/>
      <c r="L72" s="97"/>
    </row>
    <row r="73" spans="1:14" ht="11.4" customHeight="1">
      <c r="A73" s="90"/>
      <c r="B73" s="87"/>
      <c r="C73" s="87"/>
      <c r="D73" s="87"/>
      <c r="E73" s="88"/>
      <c r="H73" s="96"/>
      <c r="I73" s="96"/>
      <c r="J73" s="96"/>
      <c r="K73" s="97"/>
      <c r="L73" s="97"/>
    </row>
    <row r="74" spans="1:14" ht="11.4" customHeight="1">
      <c r="A74" s="77"/>
      <c r="B74" s="87"/>
      <c r="C74" s="87"/>
      <c r="D74" s="87"/>
      <c r="E74" s="88"/>
      <c r="H74" s="96"/>
      <c r="I74" s="96"/>
      <c r="J74" s="96"/>
      <c r="K74" s="96"/>
      <c r="L74" s="96"/>
    </row>
    <row r="75" spans="1:14" ht="5.15" customHeight="1">
      <c r="A75" s="77"/>
      <c r="B75" s="98"/>
      <c r="C75" s="98"/>
      <c r="D75" s="98"/>
      <c r="E75" s="91"/>
      <c r="G75" s="96" t="s">
        <v>579</v>
      </c>
      <c r="H75" s="96"/>
      <c r="I75" s="96"/>
      <c r="J75" s="96"/>
      <c r="K75" s="96"/>
      <c r="L75" s="96"/>
    </row>
    <row r="76" spans="1:14" ht="11.15" customHeight="1">
      <c r="A76" s="58" t="s">
        <v>568</v>
      </c>
      <c r="B76" s="58"/>
      <c r="C76" s="58"/>
      <c r="D76" s="58"/>
      <c r="E76" s="59"/>
      <c r="F76" s="60" t="s">
        <v>580</v>
      </c>
      <c r="G76" s="58"/>
      <c r="H76" s="58"/>
      <c r="I76" s="58"/>
      <c r="J76" s="58"/>
      <c r="K76" s="61" t="str">
        <f>K1</f>
        <v>Technical Contact (860)263-6293</v>
      </c>
      <c r="L76" s="61"/>
    </row>
    <row r="77" spans="1:14" ht="11.15" customHeight="1">
      <c r="A77" s="58" t="s">
        <v>5</v>
      </c>
      <c r="B77" s="58"/>
      <c r="C77" s="58"/>
      <c r="D77" s="58"/>
      <c r="E77" s="59"/>
      <c r="F77" s="58"/>
      <c r="G77" s="58"/>
      <c r="H77" s="58"/>
      <c r="I77" s="58"/>
      <c r="J77" s="61" t="s">
        <v>571</v>
      </c>
      <c r="K77" s="59"/>
      <c r="L77" s="59"/>
    </row>
    <row r="78" spans="1:14" ht="11.15" customHeight="1">
      <c r="A78" s="63" t="s">
        <v>572</v>
      </c>
      <c r="B78" s="58"/>
      <c r="C78" s="58"/>
      <c r="D78" s="58"/>
      <c r="E78" s="59"/>
      <c r="F78" s="58"/>
      <c r="G78" s="58"/>
      <c r="H78" s="58"/>
      <c r="I78" s="58"/>
      <c r="J78" s="58"/>
      <c r="K78" s="64" t="s">
        <v>573</v>
      </c>
      <c r="L78" s="64"/>
    </row>
    <row r="79" spans="1:14" ht="25">
      <c r="A79" s="158" t="s">
        <v>214</v>
      </c>
      <c r="B79" s="158"/>
      <c r="C79" s="158"/>
      <c r="D79" s="158"/>
      <c r="E79" s="158"/>
      <c r="F79" s="158"/>
      <c r="G79" s="158"/>
      <c r="H79" s="158"/>
      <c r="I79" s="158"/>
      <c r="J79" s="158"/>
      <c r="K79" s="158"/>
      <c r="L79" s="65"/>
    </row>
    <row r="80" spans="1:14" s="67" customFormat="1" ht="12.9" customHeight="1">
      <c r="A80" s="165" t="s">
        <v>574</v>
      </c>
      <c r="B80" s="165"/>
      <c r="C80" s="165"/>
      <c r="D80" s="165"/>
      <c r="E80" s="165"/>
      <c r="F80" s="165"/>
      <c r="G80" s="165"/>
      <c r="H80" s="165"/>
      <c r="I80" s="165"/>
      <c r="J80" s="165"/>
      <c r="K80" s="165"/>
      <c r="L80" s="66"/>
    </row>
    <row r="81" spans="1:12" ht="12.9" customHeight="1">
      <c r="A81" s="166" t="s">
        <v>575</v>
      </c>
      <c r="B81" s="166"/>
      <c r="C81" s="166"/>
      <c r="D81" s="166"/>
      <c r="E81" s="166"/>
      <c r="F81" s="166"/>
      <c r="G81" s="166"/>
      <c r="H81" s="166"/>
      <c r="I81" s="166"/>
      <c r="J81" s="166"/>
      <c r="K81" s="166"/>
      <c r="L81" s="68"/>
    </row>
    <row r="82" spans="1:12" ht="12" customHeight="1">
      <c r="A82" s="162" t="str">
        <f>+A7</f>
        <v>ANNUAL AVERAGE 2026</v>
      </c>
      <c r="B82" s="162"/>
      <c r="C82" s="162"/>
      <c r="D82" s="162"/>
      <c r="E82" s="162"/>
      <c r="F82" s="162"/>
      <c r="G82" s="162"/>
      <c r="H82" s="162"/>
      <c r="I82" s="162"/>
      <c r="J82" s="162"/>
      <c r="K82" s="162"/>
      <c r="L82" s="69"/>
    </row>
    <row r="83" spans="1:12" ht="5.15" customHeight="1">
      <c r="A83" s="70" t="s">
        <v>148</v>
      </c>
      <c r="B83" s="71"/>
      <c r="C83" s="71"/>
      <c r="D83" s="71"/>
      <c r="F83" s="71"/>
      <c r="G83" s="71"/>
      <c r="H83" s="71"/>
      <c r="I83" s="71"/>
      <c r="J83" s="71"/>
      <c r="K83" s="71"/>
      <c r="L83" s="71"/>
    </row>
    <row r="84" spans="1:12" ht="11.4" customHeight="1">
      <c r="A84" s="163" t="s">
        <v>576</v>
      </c>
      <c r="B84" s="163"/>
      <c r="C84" s="163"/>
      <c r="D84" s="163"/>
      <c r="E84" s="163"/>
      <c r="F84" s="163"/>
      <c r="G84" s="163"/>
      <c r="H84" s="163"/>
      <c r="I84" s="163"/>
      <c r="J84" s="163"/>
      <c r="K84" s="163"/>
      <c r="L84" s="73"/>
    </row>
    <row r="85" spans="1:12" ht="5.15" customHeight="1">
      <c r="A85" s="70" t="s">
        <v>148</v>
      </c>
      <c r="B85" s="99"/>
      <c r="C85" s="73"/>
      <c r="D85" s="100"/>
      <c r="E85" s="101"/>
      <c r="F85" s="73"/>
      <c r="G85" s="73"/>
      <c r="H85" s="73"/>
      <c r="I85" s="73"/>
      <c r="J85" s="73"/>
      <c r="K85" s="73"/>
      <c r="L85" s="73"/>
    </row>
    <row r="86" spans="1:12" s="102" customFormat="1" ht="11.4" customHeight="1">
      <c r="A86" s="74" t="s">
        <v>577</v>
      </c>
      <c r="B86" s="75" t="s">
        <v>169</v>
      </c>
      <c r="C86" s="75" t="s">
        <v>578</v>
      </c>
      <c r="D86" s="75" t="s">
        <v>168</v>
      </c>
      <c r="E86" s="76" t="s">
        <v>154</v>
      </c>
      <c r="F86" s="77"/>
      <c r="G86" s="74" t="s">
        <v>577</v>
      </c>
      <c r="H86" s="75" t="s">
        <v>169</v>
      </c>
      <c r="I86" s="75" t="s">
        <v>578</v>
      </c>
      <c r="J86" s="75" t="s">
        <v>168</v>
      </c>
      <c r="K86" s="76" t="s">
        <v>154</v>
      </c>
      <c r="L86" s="75"/>
    </row>
    <row r="87" spans="1:12" s="102" customFormat="1" ht="5.15" customHeight="1">
      <c r="A87" s="74"/>
      <c r="B87" s="75"/>
      <c r="C87" s="75"/>
      <c r="D87" s="75"/>
      <c r="E87" s="76"/>
      <c r="F87" s="77"/>
      <c r="G87" s="74"/>
      <c r="H87" s="75"/>
      <c r="I87" s="75"/>
      <c r="J87" s="75"/>
      <c r="K87" s="76"/>
      <c r="L87" s="75"/>
    </row>
    <row r="88" spans="1:12" ht="11.4" customHeight="1">
      <c r="A88" s="83" t="s">
        <v>801</v>
      </c>
      <c r="B88" s="81"/>
      <c r="C88" s="81"/>
      <c r="D88" s="81"/>
      <c r="E88" s="82"/>
      <c r="G88" s="80" t="s">
        <v>587</v>
      </c>
      <c r="H88" s="81"/>
      <c r="I88" s="81"/>
      <c r="J88" s="81"/>
      <c r="K88" s="82"/>
    </row>
    <row r="89" spans="1:12" ht="11.4" customHeight="1">
      <c r="A89" s="81"/>
      <c r="B89" s="95">
        <f>'LAUS File'!Q818</f>
        <v>0</v>
      </c>
      <c r="C89" s="95">
        <f>'LAUS File'!Q819</f>
        <v>0</v>
      </c>
      <c r="D89" s="95">
        <f>'LAUS File'!Q820</f>
        <v>0</v>
      </c>
      <c r="E89" s="94">
        <f>'LAUS File'!Q821</f>
        <v>0</v>
      </c>
      <c r="G89" s="83"/>
      <c r="H89" s="95">
        <f>'LAUS File'!Q830</f>
        <v>0</v>
      </c>
      <c r="I89" s="95">
        <f>'LAUS File'!Q831</f>
        <v>0</v>
      </c>
      <c r="J89" s="95">
        <f>'LAUS File'!Q832</f>
        <v>0</v>
      </c>
      <c r="K89" s="94">
        <f>'LAUS File'!Q833</f>
        <v>0</v>
      </c>
    </row>
    <row r="90" spans="1:12" ht="11.4" customHeight="1">
      <c r="A90" s="142" t="s">
        <v>670</v>
      </c>
      <c r="B90" s="144">
        <f>'LAUS File'!Q90</f>
        <v>0</v>
      </c>
      <c r="C90" s="144">
        <f>'LAUS File'!Q91</f>
        <v>0</v>
      </c>
      <c r="D90" s="144">
        <f>'LAUS File'!Q92</f>
        <v>0</v>
      </c>
      <c r="E90" s="141">
        <f>'LAUS File'!Q93</f>
        <v>0</v>
      </c>
      <c r="G90" s="139" t="s">
        <v>663</v>
      </c>
      <c r="H90" s="144">
        <f>'LAUS File'!Q58</f>
        <v>0</v>
      </c>
      <c r="I90" s="144">
        <f>'LAUS File'!Q59</f>
        <v>0</v>
      </c>
      <c r="J90" s="144">
        <f>'LAUS File'!Q60</f>
        <v>0</v>
      </c>
      <c r="K90" s="141">
        <f>'LAUS File'!Q61</f>
        <v>0</v>
      </c>
    </row>
    <row r="91" spans="1:12" ht="11.4" customHeight="1">
      <c r="A91" s="142" t="s">
        <v>682</v>
      </c>
      <c r="B91" s="144">
        <f>'LAUS File'!Q150</f>
        <v>0</v>
      </c>
      <c r="C91" s="144">
        <f>'LAUS File'!Q151</f>
        <v>0</v>
      </c>
      <c r="D91" s="144">
        <f>'LAUS File'!Q152</f>
        <v>0</v>
      </c>
      <c r="E91" s="141">
        <f>'LAUS File'!Q153</f>
        <v>0</v>
      </c>
      <c r="G91" s="142" t="s">
        <v>674</v>
      </c>
      <c r="H91" s="145">
        <f>'LAUS File'!Q118</f>
        <v>0</v>
      </c>
      <c r="I91" s="145">
        <f>'LAUS File'!Q119</f>
        <v>0</v>
      </c>
      <c r="J91" s="145">
        <f>'LAUS File'!Q120</f>
        <v>0</v>
      </c>
      <c r="K91" s="141">
        <f>'LAUS File'!Q121</f>
        <v>0</v>
      </c>
    </row>
    <row r="92" spans="1:12" ht="11.4" customHeight="1">
      <c r="A92" s="142" t="s">
        <v>696</v>
      </c>
      <c r="B92" s="144">
        <f>'LAUS File'!Q218</f>
        <v>0</v>
      </c>
      <c r="C92" s="144">
        <f>'LAUS File'!Q219</f>
        <v>0</v>
      </c>
      <c r="D92" s="144">
        <f>'LAUS File'!Q220</f>
        <v>0</v>
      </c>
      <c r="E92" s="141">
        <f>'LAUS File'!Q221</f>
        <v>0</v>
      </c>
      <c r="G92" s="142" t="s">
        <v>675</v>
      </c>
      <c r="H92" s="144">
        <f>'LAUS File'!Q122</f>
        <v>0</v>
      </c>
      <c r="I92" s="144">
        <f>'LAUS File'!Q123</f>
        <v>0</v>
      </c>
      <c r="J92" s="144">
        <f>'LAUS File'!Q124</f>
        <v>0</v>
      </c>
      <c r="K92" s="141">
        <f>'LAUS File'!Q125</f>
        <v>0</v>
      </c>
    </row>
    <row r="93" spans="1:12" ht="11.4" customHeight="1">
      <c r="A93" s="142" t="s">
        <v>701</v>
      </c>
      <c r="B93" s="144">
        <f>'LAUS File'!Q250</f>
        <v>0</v>
      </c>
      <c r="C93" s="144">
        <f>'LAUS File'!Q251</f>
        <v>0</v>
      </c>
      <c r="D93" s="144">
        <f>'LAUS File'!Q252</f>
        <v>0</v>
      </c>
      <c r="E93" s="141">
        <f>'LAUS File'!Q253</f>
        <v>0</v>
      </c>
      <c r="G93" s="142" t="s">
        <v>683</v>
      </c>
      <c r="H93" s="144">
        <f>'LAUS File'!Q154</f>
        <v>0</v>
      </c>
      <c r="I93" s="144">
        <f>'LAUS File'!Q155</f>
        <v>0</v>
      </c>
      <c r="J93" s="144">
        <f>'LAUS File'!Q156</f>
        <v>0</v>
      </c>
      <c r="K93" s="141">
        <f>'LAUS File'!Q157</f>
        <v>0</v>
      </c>
    </row>
    <row r="94" spans="1:12" ht="11.4" customHeight="1">
      <c r="A94" s="142" t="s">
        <v>705</v>
      </c>
      <c r="B94" s="144">
        <f>'LAUS File'!Q270</f>
        <v>0</v>
      </c>
      <c r="C94" s="144">
        <f>'LAUS File'!Q271</f>
        <v>0</v>
      </c>
      <c r="D94" s="144">
        <f>'LAUS File'!Q272</f>
        <v>0</v>
      </c>
      <c r="E94" s="141">
        <f>'LAUS File'!Q273</f>
        <v>0</v>
      </c>
      <c r="G94" s="142" t="s">
        <v>685</v>
      </c>
      <c r="H94" s="144">
        <f>'LAUS File'!Q162</f>
        <v>0</v>
      </c>
      <c r="I94" s="144">
        <f>'LAUS File'!Q163</f>
        <v>0</v>
      </c>
      <c r="J94" s="144">
        <f>'LAUS File'!Q164</f>
        <v>0</v>
      </c>
      <c r="K94" s="141">
        <f>'LAUS File'!Q165</f>
        <v>0</v>
      </c>
    </row>
    <row r="95" spans="1:12" ht="11.4" customHeight="1">
      <c r="A95" s="142" t="s">
        <v>706</v>
      </c>
      <c r="B95" s="144">
        <f>'LAUS File'!Q274</f>
        <v>0</v>
      </c>
      <c r="C95" s="144">
        <f>'LAUS File'!Q275</f>
        <v>0</v>
      </c>
      <c r="D95" s="144">
        <f>'LAUS File'!Q276</f>
        <v>0</v>
      </c>
      <c r="E95" s="141">
        <f>'LAUS File'!Q277</f>
        <v>0</v>
      </c>
      <c r="G95" s="142" t="s">
        <v>703</v>
      </c>
      <c r="H95" s="144">
        <f>'LAUS File'!Q258</f>
        <v>0</v>
      </c>
      <c r="I95" s="144">
        <f>'LAUS File'!Q259</f>
        <v>0</v>
      </c>
      <c r="J95" s="144">
        <f>'LAUS File'!Q260</f>
        <v>0</v>
      </c>
      <c r="K95" s="141">
        <f>'LAUS File'!Q261</f>
        <v>0</v>
      </c>
    </row>
    <row r="96" spans="1:12" ht="11.4" customHeight="1">
      <c r="A96" s="142" t="s">
        <v>717</v>
      </c>
      <c r="B96" s="144">
        <f>'LAUS File'!Q322</f>
        <v>0</v>
      </c>
      <c r="C96" s="144">
        <f>'LAUS File'!Q323</f>
        <v>0</v>
      </c>
      <c r="D96" s="144">
        <f>'LAUS File'!Q324</f>
        <v>0</v>
      </c>
      <c r="E96" s="141">
        <f>'LAUS File'!Q325</f>
        <v>0</v>
      </c>
      <c r="G96" s="142" t="s">
        <v>711</v>
      </c>
      <c r="H96" s="144">
        <f>'LAUS File'!Q298</f>
        <v>0</v>
      </c>
      <c r="I96" s="144">
        <f>'LAUS File'!Q299</f>
        <v>0</v>
      </c>
      <c r="J96" s="144">
        <f>'LAUS File'!Q300</f>
        <v>0</v>
      </c>
      <c r="K96" s="141">
        <f>'LAUS File'!Q301</f>
        <v>0</v>
      </c>
    </row>
    <row r="97" spans="1:11" ht="11.4" customHeight="1">
      <c r="A97" s="142" t="s">
        <v>718</v>
      </c>
      <c r="B97" s="144">
        <f>'LAUS File'!Q326</f>
        <v>0</v>
      </c>
      <c r="C97" s="144">
        <f>'LAUS File'!Q327</f>
        <v>0</v>
      </c>
      <c r="D97" s="144">
        <f>'LAUS File'!Q328</f>
        <v>0</v>
      </c>
      <c r="E97" s="141">
        <f>'LAUS File'!Q329</f>
        <v>0</v>
      </c>
      <c r="G97" s="142" t="s">
        <v>712</v>
      </c>
      <c r="H97" s="144">
        <f>'LAUS File'!Q302</f>
        <v>0</v>
      </c>
      <c r="I97" s="144">
        <f>'LAUS File'!Q303</f>
        <v>0</v>
      </c>
      <c r="J97" s="144">
        <f>'LAUS File'!Q304</f>
        <v>0</v>
      </c>
      <c r="K97" s="141">
        <f>'LAUS File'!Q305</f>
        <v>0</v>
      </c>
    </row>
    <row r="98" spans="1:11" ht="11.4" customHeight="1">
      <c r="A98" s="142" t="s">
        <v>719</v>
      </c>
      <c r="B98" s="144">
        <f>'LAUS File'!Q330</f>
        <v>0</v>
      </c>
      <c r="C98" s="144">
        <f>'LAUS File'!Q331</f>
        <v>0</v>
      </c>
      <c r="D98" s="144">
        <f>'LAUS File'!Q332</f>
        <v>0</v>
      </c>
      <c r="E98" s="141">
        <f>'LAUS File'!Q333</f>
        <v>0</v>
      </c>
      <c r="G98" s="142" t="s">
        <v>714</v>
      </c>
      <c r="H98" s="144">
        <f>'LAUS File'!Q310</f>
        <v>0</v>
      </c>
      <c r="I98" s="144">
        <f>'LAUS File'!Q311</f>
        <v>0</v>
      </c>
      <c r="J98" s="144">
        <f>'LAUS File'!Q312</f>
        <v>0</v>
      </c>
      <c r="K98" s="141">
        <f>'LAUS File'!Q313</f>
        <v>0</v>
      </c>
    </row>
    <row r="99" spans="1:11" ht="11.4" customHeight="1">
      <c r="A99" s="142" t="s">
        <v>731</v>
      </c>
      <c r="B99" s="144">
        <f>'LAUS File'!Q382</f>
        <v>0</v>
      </c>
      <c r="C99" s="144">
        <f>'LAUS File'!Q383</f>
        <v>0</v>
      </c>
      <c r="D99" s="144">
        <f>'LAUS File'!Q384</f>
        <v>0</v>
      </c>
      <c r="E99" s="141">
        <f>'LAUS File'!Q385</f>
        <v>0</v>
      </c>
      <c r="G99" s="142" t="s">
        <v>720</v>
      </c>
      <c r="H99" s="144">
        <f>'LAUS File'!Q334</f>
        <v>0</v>
      </c>
      <c r="I99" s="144">
        <f>'LAUS File'!Q335</f>
        <v>0</v>
      </c>
      <c r="J99" s="144">
        <f>'LAUS File'!Q336</f>
        <v>0</v>
      </c>
      <c r="K99" s="141">
        <f>'LAUS File'!Q337</f>
        <v>0</v>
      </c>
    </row>
    <row r="100" spans="1:11" ht="11.4" customHeight="1">
      <c r="A100" s="142" t="s">
        <v>737</v>
      </c>
      <c r="B100" s="144">
        <f>'LAUS File'!Q418</f>
        <v>0</v>
      </c>
      <c r="C100" s="144">
        <f>'LAUS File'!Q419</f>
        <v>0</v>
      </c>
      <c r="D100" s="144">
        <f>'LAUS File'!Q420</f>
        <v>0</v>
      </c>
      <c r="E100" s="141">
        <f>'LAUS File'!Q421</f>
        <v>0</v>
      </c>
      <c r="G100" s="142" t="s">
        <v>732</v>
      </c>
      <c r="H100" s="144">
        <f>'LAUS File'!Q386</f>
        <v>0</v>
      </c>
      <c r="I100" s="144">
        <f>'LAUS File'!Q387</f>
        <v>0</v>
      </c>
      <c r="J100" s="144">
        <f>'LAUS File'!Q388</f>
        <v>0</v>
      </c>
      <c r="K100" s="141">
        <f>'LAUS File'!Q389</f>
        <v>0</v>
      </c>
    </row>
    <row r="101" spans="1:11" ht="11.4" customHeight="1">
      <c r="A101" s="142" t="s">
        <v>742</v>
      </c>
      <c r="B101" s="144">
        <f>'LAUS File'!Q446</f>
        <v>0</v>
      </c>
      <c r="C101" s="144">
        <f>'LAUS File'!Q447</f>
        <v>0</v>
      </c>
      <c r="D101" s="144">
        <f>'LAUS File'!Q448</f>
        <v>0</v>
      </c>
      <c r="E101" s="141">
        <f>'LAUS File'!Q449</f>
        <v>0</v>
      </c>
      <c r="G101" s="142" t="s">
        <v>735</v>
      </c>
      <c r="H101" s="144">
        <f>'LAUS File'!Q406</f>
        <v>0</v>
      </c>
      <c r="I101" s="144">
        <f>'LAUS File'!Q407</f>
        <v>0</v>
      </c>
      <c r="J101" s="144">
        <f>'LAUS File'!Q408</f>
        <v>0</v>
      </c>
      <c r="K101" s="141">
        <f>'LAUS File'!Q409</f>
        <v>0</v>
      </c>
    </row>
    <row r="102" spans="1:11" ht="11.4" customHeight="1">
      <c r="A102" s="142" t="s">
        <v>743</v>
      </c>
      <c r="B102" s="144">
        <f>'LAUS File'!Q454</f>
        <v>0</v>
      </c>
      <c r="C102" s="144">
        <f>'LAUS File'!Q455</f>
        <v>0</v>
      </c>
      <c r="D102" s="144">
        <f>'LAUS File'!Q456</f>
        <v>0</v>
      </c>
      <c r="E102" s="141">
        <f>'LAUS File'!Q457</f>
        <v>0</v>
      </c>
      <c r="G102" s="142" t="s">
        <v>738</v>
      </c>
      <c r="H102" s="144">
        <f>'LAUS File'!Q430</f>
        <v>0</v>
      </c>
      <c r="I102" s="144">
        <f>'LAUS File'!Q431</f>
        <v>0</v>
      </c>
      <c r="J102" s="144">
        <f>'LAUS File'!Q432</f>
        <v>0</v>
      </c>
      <c r="K102" s="141">
        <f>'LAUS File'!Q433</f>
        <v>0</v>
      </c>
    </row>
    <row r="103" spans="1:11" ht="11.4" customHeight="1">
      <c r="A103" s="142" t="s">
        <v>753</v>
      </c>
      <c r="B103" s="144">
        <f>'LAUS File'!Q494</f>
        <v>0</v>
      </c>
      <c r="C103" s="144">
        <f>'LAUS File'!Q495</f>
        <v>0</v>
      </c>
      <c r="D103" s="144">
        <f>'LAUS File'!Q496</f>
        <v>0</v>
      </c>
      <c r="E103" s="141">
        <f>'LAUS File'!Q497</f>
        <v>0</v>
      </c>
      <c r="G103" s="142" t="s">
        <v>740</v>
      </c>
      <c r="H103" s="144">
        <f>'LAUS File'!Q438</f>
        <v>0</v>
      </c>
      <c r="I103" s="144">
        <f>'LAUS File'!Q439</f>
        <v>0</v>
      </c>
      <c r="J103" s="144">
        <f>'LAUS File'!Q440</f>
        <v>0</v>
      </c>
      <c r="K103" s="141">
        <f>'LAUS File'!Q441</f>
        <v>0</v>
      </c>
    </row>
    <row r="104" spans="1:11" ht="11.4" customHeight="1">
      <c r="A104" s="142" t="s">
        <v>758</v>
      </c>
      <c r="B104" s="144">
        <f>'LAUS File'!Q522</f>
        <v>0</v>
      </c>
      <c r="C104" s="144">
        <f>'LAUS File'!Q523</f>
        <v>0</v>
      </c>
      <c r="D104" s="144">
        <f>'LAUS File'!Q524</f>
        <v>0</v>
      </c>
      <c r="E104" s="141">
        <f>'LAUS File'!Q525</f>
        <v>0</v>
      </c>
      <c r="G104" s="142" t="s">
        <v>757</v>
      </c>
      <c r="H104" s="144">
        <f>'LAUS File'!Q518</f>
        <v>0</v>
      </c>
      <c r="I104" s="144">
        <f>'LAUS File'!Q519</f>
        <v>0</v>
      </c>
      <c r="J104" s="144">
        <f>'LAUS File'!Q520</f>
        <v>0</v>
      </c>
      <c r="K104" s="141">
        <f>'LAUS File'!Q521</f>
        <v>0</v>
      </c>
    </row>
    <row r="105" spans="1:11" ht="11.4" customHeight="1">
      <c r="A105" s="142" t="s">
        <v>770</v>
      </c>
      <c r="B105" s="144">
        <f>'LAUS File'!Q570</f>
        <v>0</v>
      </c>
      <c r="C105" s="144">
        <f>'LAUS File'!Q571</f>
        <v>0</v>
      </c>
      <c r="D105" s="144">
        <f>'LAUS File'!Q572</f>
        <v>0</v>
      </c>
      <c r="E105" s="141">
        <f>'LAUS File'!Q573</f>
        <v>0</v>
      </c>
      <c r="G105" s="142" t="s">
        <v>759</v>
      </c>
      <c r="H105" s="144">
        <f>'LAUS File'!Q526</f>
        <v>0</v>
      </c>
      <c r="I105" s="144">
        <f>'LAUS File'!Q527</f>
        <v>0</v>
      </c>
      <c r="J105" s="144">
        <f>'LAUS File'!Q528</f>
        <v>0</v>
      </c>
      <c r="K105" s="141">
        <f>'LAUS File'!Q529</f>
        <v>0</v>
      </c>
    </row>
    <row r="106" spans="1:11" ht="11.4" customHeight="1">
      <c r="A106" s="142" t="s">
        <v>773</v>
      </c>
      <c r="B106" s="144">
        <f>'LAUS File'!Q586</f>
        <v>0</v>
      </c>
      <c r="C106" s="144">
        <f>'LAUS File'!Q587</f>
        <v>0</v>
      </c>
      <c r="D106" s="144">
        <f>'LAUS File'!Q588</f>
        <v>0</v>
      </c>
      <c r="E106" s="141">
        <f>'LAUS File'!Q589</f>
        <v>0</v>
      </c>
      <c r="G106" s="142" t="s">
        <v>763</v>
      </c>
      <c r="H106" s="144">
        <f>'LAUS File'!Q538</f>
        <v>0</v>
      </c>
      <c r="I106" s="144">
        <f>'LAUS File'!Q539</f>
        <v>0</v>
      </c>
      <c r="J106" s="144">
        <f>'LAUS File'!Q540</f>
        <v>0</v>
      </c>
      <c r="K106" s="141">
        <f>'LAUS File'!Q541</f>
        <v>0</v>
      </c>
    </row>
    <row r="107" spans="1:11" ht="11.4" customHeight="1">
      <c r="A107" s="142" t="s">
        <v>784</v>
      </c>
      <c r="B107" s="144">
        <f>'LAUS File'!Q646</f>
        <v>0</v>
      </c>
      <c r="C107" s="144">
        <f>'LAUS File'!Q647</f>
        <v>0</v>
      </c>
      <c r="D107" s="144">
        <f>'LAUS File'!Q648</f>
        <v>0</v>
      </c>
      <c r="E107" s="141">
        <f>'LAUS File'!Q649</f>
        <v>0</v>
      </c>
      <c r="G107" s="142" t="s">
        <v>162</v>
      </c>
      <c r="H107" s="144">
        <f>'LAUS File'!Q610</f>
        <v>0</v>
      </c>
      <c r="I107" s="144">
        <f>'LAUS File'!Q611</f>
        <v>0</v>
      </c>
      <c r="J107" s="144">
        <f>'LAUS File'!Q612</f>
        <v>0</v>
      </c>
      <c r="K107" s="141">
        <f>'LAUS File'!Q613</f>
        <v>0</v>
      </c>
    </row>
    <row r="108" spans="1:11" ht="11.4" customHeight="1">
      <c r="A108" s="139" t="s">
        <v>792</v>
      </c>
      <c r="B108" s="144">
        <f>'LAUS File'!Q690</f>
        <v>0</v>
      </c>
      <c r="C108" s="144">
        <f>'LAUS File'!Q691</f>
        <v>0</v>
      </c>
      <c r="D108" s="144">
        <f>'LAUS File'!Q692</f>
        <v>0</v>
      </c>
      <c r="E108" s="141">
        <f>'LAUS File'!Q693</f>
        <v>0</v>
      </c>
      <c r="G108" s="142" t="s">
        <v>782</v>
      </c>
      <c r="H108" s="144">
        <f>'LAUS File'!Q634</f>
        <v>0</v>
      </c>
      <c r="I108" s="144">
        <f>'LAUS File'!Q635</f>
        <v>0</v>
      </c>
      <c r="J108" s="144">
        <f>'LAUS File'!Q636</f>
        <v>0</v>
      </c>
      <c r="K108" s="141">
        <f>'LAUS File'!Q637</f>
        <v>0</v>
      </c>
    </row>
    <row r="109" spans="1:11" ht="11.4" customHeight="1">
      <c r="A109" s="77"/>
      <c r="B109" s="98"/>
      <c r="C109" s="98"/>
      <c r="D109" s="98"/>
      <c r="E109" s="91"/>
      <c r="G109" s="142" t="s">
        <v>783</v>
      </c>
      <c r="H109" s="144">
        <f>'LAUS File'!Q638</f>
        <v>0</v>
      </c>
      <c r="I109" s="144">
        <f>'LAUS File'!Q639</f>
        <v>0</v>
      </c>
      <c r="J109" s="144">
        <f>'LAUS File'!Q640</f>
        <v>0</v>
      </c>
      <c r="K109" s="141">
        <f>'LAUS File'!Q641</f>
        <v>0</v>
      </c>
    </row>
    <row r="110" spans="1:11" ht="11.4" customHeight="1">
      <c r="G110" s="142" t="s">
        <v>791</v>
      </c>
      <c r="H110" s="144">
        <f>'LAUS File'!Q686</f>
        <v>0</v>
      </c>
      <c r="I110" s="144">
        <f>'LAUS File'!Q687</f>
        <v>0</v>
      </c>
      <c r="J110" s="144">
        <f>'LAUS File'!Q688</f>
        <v>0</v>
      </c>
      <c r="K110" s="141">
        <f>'LAUS File'!Q689</f>
        <v>0</v>
      </c>
    </row>
    <row r="111" spans="1:11" ht="11.4" customHeight="1">
      <c r="A111" s="83" t="s">
        <v>803</v>
      </c>
      <c r="B111" s="95"/>
      <c r="C111" s="95"/>
      <c r="D111" s="95"/>
      <c r="E111" s="94"/>
    </row>
    <row r="112" spans="1:11" ht="11.4" customHeight="1">
      <c r="A112" s="83"/>
      <c r="B112" s="95">
        <f>'LAUS File'!Q798</f>
        <v>0</v>
      </c>
      <c r="C112" s="95">
        <f>'LAUS File'!Q799</f>
        <v>0</v>
      </c>
      <c r="D112" s="95">
        <f>'LAUS File'!Q800</f>
        <v>0</v>
      </c>
      <c r="E112" s="94">
        <f>'LAUS File'!Q801</f>
        <v>0</v>
      </c>
    </row>
    <row r="113" spans="1:12" ht="11.4" customHeight="1">
      <c r="A113" s="142" t="s">
        <v>661</v>
      </c>
      <c r="B113" s="140">
        <f>'LAUS File'!Q50</f>
        <v>0</v>
      </c>
      <c r="C113" s="140">
        <f>'LAUS File'!Q51</f>
        <v>0</v>
      </c>
      <c r="D113" s="140">
        <f>'LAUS File'!Q52</f>
        <v>0</v>
      </c>
      <c r="E113" s="129">
        <f>'LAUS File'!Q53</f>
        <v>0</v>
      </c>
      <c r="G113" s="80" t="s">
        <v>802</v>
      </c>
      <c r="H113" s="81"/>
      <c r="I113" s="81"/>
      <c r="J113" s="81"/>
      <c r="K113" s="82"/>
    </row>
    <row r="114" spans="1:12" ht="11.4" customHeight="1">
      <c r="A114" s="142" t="s">
        <v>673</v>
      </c>
      <c r="B114" s="140">
        <f>'LAUS File'!Q114</f>
        <v>0</v>
      </c>
      <c r="C114" s="140">
        <f>'LAUS File'!Q115</f>
        <v>0</v>
      </c>
      <c r="D114" s="140">
        <f>'LAUS File'!Q116</f>
        <v>0</v>
      </c>
      <c r="E114" s="141">
        <f>'LAUS File'!Q117</f>
        <v>0</v>
      </c>
      <c r="G114" s="81"/>
      <c r="H114" s="95">
        <f>'LAUS File'!Q822</f>
        <v>0</v>
      </c>
      <c r="I114" s="95">
        <f>'LAUS File'!Q823</f>
        <v>0</v>
      </c>
      <c r="J114" s="95">
        <f>'LAUS File'!Q824</f>
        <v>0</v>
      </c>
      <c r="K114" s="94">
        <f>'LAUS File'!Q825</f>
        <v>0</v>
      </c>
    </row>
    <row r="115" spans="1:12" ht="11.4" customHeight="1">
      <c r="A115" s="142" t="s">
        <v>676</v>
      </c>
      <c r="B115" s="140">
        <f>'LAUS File'!Q126</f>
        <v>0</v>
      </c>
      <c r="C115" s="140">
        <f>'LAUS File'!Q127</f>
        <v>0</v>
      </c>
      <c r="D115" s="140">
        <f>'LAUS File'!Q128</f>
        <v>0</v>
      </c>
      <c r="E115" s="141">
        <f>'LAUS File'!Q129</f>
        <v>0</v>
      </c>
      <c r="G115" s="139" t="s">
        <v>660</v>
      </c>
      <c r="H115" s="144">
        <f>'LAUS File'!Q46</f>
        <v>0</v>
      </c>
      <c r="I115" s="144">
        <f>'LAUS File'!Q47</f>
        <v>0</v>
      </c>
      <c r="J115" s="144">
        <f>'LAUS File'!Q48</f>
        <v>0</v>
      </c>
      <c r="K115" s="141">
        <f>'LAUS File'!Q49</f>
        <v>0</v>
      </c>
    </row>
    <row r="116" spans="1:12" ht="11.4" customHeight="1">
      <c r="A116" s="142" t="s">
        <v>678</v>
      </c>
      <c r="B116" s="140">
        <f>'LAUS File'!Q134</f>
        <v>0</v>
      </c>
      <c r="C116" s="140">
        <f>'LAUS File'!Q135</f>
        <v>0</v>
      </c>
      <c r="D116" s="140">
        <f>'LAUS File'!Q136</f>
        <v>0</v>
      </c>
      <c r="E116" s="141">
        <f>'LAUS File'!Q137</f>
        <v>0</v>
      </c>
      <c r="G116" s="139" t="s">
        <v>664</v>
      </c>
      <c r="H116" s="144">
        <f>'LAUS File'!Q62</f>
        <v>0</v>
      </c>
      <c r="I116" s="144">
        <f>'LAUS File'!Q63</f>
        <v>0</v>
      </c>
      <c r="J116" s="144">
        <f>'LAUS File'!Q64</f>
        <v>0</v>
      </c>
      <c r="K116" s="141">
        <f>'LAUS File'!Q65</f>
        <v>0</v>
      </c>
    </row>
    <row r="117" spans="1:12" ht="11.4" customHeight="1">
      <c r="A117" s="142" t="s">
        <v>690</v>
      </c>
      <c r="B117" s="140">
        <f>'LAUS File'!Q194</f>
        <v>0</v>
      </c>
      <c r="C117" s="140">
        <f>'LAUS File'!Q195</f>
        <v>0</v>
      </c>
      <c r="D117" s="140">
        <f>'LAUS File'!Q196</f>
        <v>0</v>
      </c>
      <c r="E117" s="141">
        <f>'LAUS File'!Q197</f>
        <v>0</v>
      </c>
      <c r="G117" s="139" t="s">
        <v>667</v>
      </c>
      <c r="H117" s="144">
        <f>'LAUS File'!Q78</f>
        <v>0</v>
      </c>
      <c r="I117" s="144">
        <f>'LAUS File'!Q79</f>
        <v>0</v>
      </c>
      <c r="J117" s="144">
        <f>'LAUS File'!Q80</f>
        <v>0</v>
      </c>
      <c r="K117" s="141">
        <f>'LAUS File'!Q81</f>
        <v>0</v>
      </c>
    </row>
    <row r="118" spans="1:12" ht="11.4" customHeight="1">
      <c r="A118" s="142" t="s">
        <v>710</v>
      </c>
      <c r="B118" s="140">
        <f>'LAUS File'!Q290</f>
        <v>0</v>
      </c>
      <c r="C118" s="140">
        <f>'LAUS File'!Q291</f>
        <v>0</v>
      </c>
      <c r="D118" s="140">
        <f>'LAUS File'!Q292</f>
        <v>0</v>
      </c>
      <c r="E118" s="141">
        <f>'LAUS File'!Q293</f>
        <v>0</v>
      </c>
      <c r="G118" s="139" t="s">
        <v>672</v>
      </c>
      <c r="H118" s="144">
        <f>'LAUS File'!Q106</f>
        <v>0</v>
      </c>
      <c r="I118" s="144">
        <f>'LAUS File'!Q107</f>
        <v>0</v>
      </c>
      <c r="J118" s="144">
        <f>'LAUS File'!Q108</f>
        <v>0</v>
      </c>
      <c r="K118" s="141">
        <f>'LAUS File'!Q109</f>
        <v>0</v>
      </c>
    </row>
    <row r="119" spans="1:12" ht="11.4" customHeight="1">
      <c r="A119" s="142" t="s">
        <v>715</v>
      </c>
      <c r="B119" s="140">
        <f>'LAUS File'!Q314</f>
        <v>0</v>
      </c>
      <c r="C119" s="140">
        <f>'LAUS File'!Q315</f>
        <v>0</v>
      </c>
      <c r="D119" s="140">
        <f>'LAUS File'!Q316</f>
        <v>0</v>
      </c>
      <c r="E119" s="141">
        <f>'LAUS File'!Q317</f>
        <v>0</v>
      </c>
      <c r="G119" s="142" t="s">
        <v>679</v>
      </c>
      <c r="H119" s="144">
        <f>'LAUS File'!Q138</f>
        <v>0</v>
      </c>
      <c r="I119" s="144">
        <f>'LAUS File'!Q139</f>
        <v>0</v>
      </c>
      <c r="J119" s="144">
        <f>'LAUS File'!Q140</f>
        <v>0</v>
      </c>
      <c r="K119" s="141">
        <f>'LAUS File'!Q141</f>
        <v>0</v>
      </c>
    </row>
    <row r="120" spans="1:12" ht="11.4" customHeight="1">
      <c r="A120" s="142" t="s">
        <v>748</v>
      </c>
      <c r="B120" s="140">
        <f>'LAUS File'!Q474</f>
        <v>0</v>
      </c>
      <c r="C120" s="140">
        <f>'LAUS File'!Q475</f>
        <v>0</v>
      </c>
      <c r="D120" s="140">
        <f>'LAUS File'!Q476</f>
        <v>0</v>
      </c>
      <c r="E120" s="141">
        <f>'LAUS File'!Q477</f>
        <v>0</v>
      </c>
      <c r="G120" s="139" t="s">
        <v>688</v>
      </c>
      <c r="H120" s="144">
        <f>'LAUS File'!Q186</f>
        <v>0</v>
      </c>
      <c r="I120" s="144">
        <f>'LAUS File'!Q187</f>
        <v>0</v>
      </c>
      <c r="J120" s="144">
        <f>'LAUS File'!Q188</f>
        <v>0</v>
      </c>
      <c r="K120" s="141">
        <f>'LAUS File'!Q189</f>
        <v>0</v>
      </c>
    </row>
    <row r="121" spans="1:12" ht="11.4" customHeight="1">
      <c r="A121" s="142" t="s">
        <v>751</v>
      </c>
      <c r="B121" s="140">
        <f>'LAUS File'!Q486</f>
        <v>0</v>
      </c>
      <c r="C121" s="140">
        <f>'LAUS File'!Q487</f>
        <v>0</v>
      </c>
      <c r="D121" s="140">
        <f>'LAUS File'!Q488</f>
        <v>0</v>
      </c>
      <c r="E121" s="141">
        <f>'LAUS File'!Q489</f>
        <v>0</v>
      </c>
      <c r="G121" s="139" t="s">
        <v>727</v>
      </c>
      <c r="H121" s="144">
        <f>'LAUS File'!Q362</f>
        <v>0</v>
      </c>
      <c r="I121" s="144">
        <f>'LAUS File'!Q363</f>
        <v>0</v>
      </c>
      <c r="J121" s="144">
        <f>'LAUS File'!Q364</f>
        <v>0</v>
      </c>
      <c r="K121" s="141">
        <f>'LAUS File'!Q365</f>
        <v>0</v>
      </c>
    </row>
    <row r="122" spans="1:12" ht="11.4" customHeight="1">
      <c r="A122" s="142" t="s">
        <v>755</v>
      </c>
      <c r="B122" s="140">
        <f>'LAUS File'!Q502</f>
        <v>0</v>
      </c>
      <c r="C122" s="140">
        <f>'LAUS File'!Q503</f>
        <v>0</v>
      </c>
      <c r="D122" s="140">
        <f>'LAUS File'!Q504</f>
        <v>0</v>
      </c>
      <c r="E122" s="141">
        <f>'LAUS File'!Q505</f>
        <v>0</v>
      </c>
      <c r="G122" s="139" t="s">
        <v>733</v>
      </c>
      <c r="H122" s="144">
        <f>'LAUS File'!Q390</f>
        <v>0</v>
      </c>
      <c r="I122" s="144">
        <f>'LAUS File'!Q391</f>
        <v>0</v>
      </c>
      <c r="J122" s="144">
        <f>'LAUS File'!Q392</f>
        <v>0</v>
      </c>
      <c r="K122" s="141">
        <f>'LAUS File'!Q393</f>
        <v>0</v>
      </c>
      <c r="L122" s="92"/>
    </row>
    <row r="123" spans="1:12" ht="11.4" customHeight="1">
      <c r="A123" s="139" t="s">
        <v>761</v>
      </c>
      <c r="B123" s="140">
        <f>'LAUS File'!Q530</f>
        <v>0</v>
      </c>
      <c r="C123" s="140">
        <f>'LAUS File'!Q531</f>
        <v>0</v>
      </c>
      <c r="D123" s="140">
        <f>'LAUS File'!Q532</f>
        <v>0</v>
      </c>
      <c r="E123" s="141">
        <f>'LAUS File'!Q533</f>
        <v>0</v>
      </c>
      <c r="G123" s="139" t="s">
        <v>747</v>
      </c>
      <c r="H123" s="144">
        <f>'LAUS File'!Q470</f>
        <v>0</v>
      </c>
      <c r="I123" s="144">
        <f>'LAUS File'!Q471</f>
        <v>0</v>
      </c>
      <c r="J123" s="144">
        <f>'LAUS File'!Q472</f>
        <v>0</v>
      </c>
      <c r="K123" s="141">
        <f>'LAUS File'!Q473</f>
        <v>0</v>
      </c>
      <c r="L123" s="92"/>
    </row>
    <row r="124" spans="1:12" ht="11.4" customHeight="1">
      <c r="A124" s="142" t="s">
        <v>772</v>
      </c>
      <c r="B124" s="140">
        <f>'LAUS File'!Q582</f>
        <v>0</v>
      </c>
      <c r="C124" s="140">
        <f>'LAUS File'!Q583</f>
        <v>0</v>
      </c>
      <c r="D124" s="140">
        <f>'LAUS File'!Q584</f>
        <v>0</v>
      </c>
      <c r="E124" s="141">
        <f>'LAUS File'!Q585</f>
        <v>0</v>
      </c>
      <c r="G124" s="139" t="s">
        <v>750</v>
      </c>
      <c r="H124" s="144">
        <f>'LAUS File'!Q482</f>
        <v>0</v>
      </c>
      <c r="I124" s="144">
        <f>'LAUS File'!Q483</f>
        <v>0</v>
      </c>
      <c r="J124" s="144">
        <f>'LAUS File'!Q484</f>
        <v>0</v>
      </c>
      <c r="K124" s="141">
        <f>'LAUS File'!Q485</f>
        <v>0</v>
      </c>
      <c r="L124" s="92"/>
    </row>
    <row r="125" spans="1:12" ht="11.4" customHeight="1">
      <c r="A125" s="142" t="s">
        <v>776</v>
      </c>
      <c r="B125" s="140">
        <f>'LAUS File'!Q602</f>
        <v>0</v>
      </c>
      <c r="C125" s="140">
        <f>'LAUS File'!Q603</f>
        <v>0</v>
      </c>
      <c r="D125" s="140">
        <f>'LAUS File'!Q604</f>
        <v>0</v>
      </c>
      <c r="E125" s="141">
        <f>'LAUS File'!Q605</f>
        <v>0</v>
      </c>
      <c r="G125" s="139" t="s">
        <v>754</v>
      </c>
      <c r="H125" s="144">
        <f>'LAUS File'!Q498</f>
        <v>0</v>
      </c>
      <c r="I125" s="144">
        <f>'LAUS File'!Q499</f>
        <v>0</v>
      </c>
      <c r="J125" s="144">
        <f>'LAUS File'!Q500</f>
        <v>0</v>
      </c>
      <c r="K125" s="141">
        <f>'LAUS File'!Q501</f>
        <v>0</v>
      </c>
      <c r="L125" s="92"/>
    </row>
    <row r="126" spans="1:12" ht="11.4" customHeight="1">
      <c r="A126" s="142" t="s">
        <v>778</v>
      </c>
      <c r="B126" s="140">
        <f>'LAUS File'!Q618</f>
        <v>0</v>
      </c>
      <c r="C126" s="140">
        <f>'LAUS File'!Q619</f>
        <v>0</v>
      </c>
      <c r="D126" s="140">
        <f>'LAUS File'!Q620</f>
        <v>0</v>
      </c>
      <c r="E126" s="141">
        <f>'LAUS File'!Q621</f>
        <v>0</v>
      </c>
      <c r="G126" s="139" t="s">
        <v>762</v>
      </c>
      <c r="H126" s="144">
        <f>'LAUS File'!Q534</f>
        <v>0</v>
      </c>
      <c r="I126" s="144">
        <f>'LAUS File'!Q535</f>
        <v>0</v>
      </c>
      <c r="J126" s="144">
        <f>'LAUS File'!Q536</f>
        <v>0</v>
      </c>
      <c r="K126" s="141">
        <f>'LAUS File'!Q537</f>
        <v>0</v>
      </c>
      <c r="L126" s="92"/>
    </row>
    <row r="127" spans="1:12" ht="11.4" customHeight="1">
      <c r="A127" s="142" t="s">
        <v>780</v>
      </c>
      <c r="B127" s="140">
        <f>'LAUS File'!Q626</f>
        <v>0</v>
      </c>
      <c r="C127" s="140">
        <f>'LAUS File'!Q627</f>
        <v>0</v>
      </c>
      <c r="D127" s="140">
        <f>'LAUS File'!Q628</f>
        <v>0</v>
      </c>
      <c r="E127" s="141">
        <f>'LAUS File'!Q629</f>
        <v>0</v>
      </c>
      <c r="G127" s="139" t="s">
        <v>764</v>
      </c>
      <c r="H127" s="144">
        <f>'LAUS File'!Q542</f>
        <v>0</v>
      </c>
      <c r="I127" s="144">
        <f>'LAUS File'!Q543</f>
        <v>0</v>
      </c>
      <c r="J127" s="144">
        <f>'LAUS File'!Q544</f>
        <v>0</v>
      </c>
      <c r="K127" s="141">
        <f>'LAUS File'!Q545</f>
        <v>0</v>
      </c>
      <c r="L127" s="92"/>
    </row>
    <row r="128" spans="1:12" ht="11.4" customHeight="1">
      <c r="A128" s="139" t="s">
        <v>798</v>
      </c>
      <c r="B128" s="140">
        <f>'LAUS File'!Q714</f>
        <v>0</v>
      </c>
      <c r="C128" s="140">
        <f>'LAUS File'!Q715</f>
        <v>0</v>
      </c>
      <c r="D128" s="140">
        <f>'LAUS File'!Q716</f>
        <v>0</v>
      </c>
      <c r="E128" s="141">
        <f>'LAUS File'!Q717</f>
        <v>0</v>
      </c>
      <c r="G128" s="139" t="s">
        <v>767</v>
      </c>
      <c r="H128" s="144">
        <f>'LAUS File'!Q558</f>
        <v>0</v>
      </c>
      <c r="I128" s="144">
        <f>'LAUS File'!Q559</f>
        <v>0</v>
      </c>
      <c r="J128" s="144">
        <f>'LAUS File'!Q560</f>
        <v>0</v>
      </c>
      <c r="K128" s="141">
        <f>'LAUS File'!Q561</f>
        <v>0</v>
      </c>
      <c r="L128" s="92"/>
    </row>
    <row r="129" spans="1:12" ht="11.4" customHeight="1">
      <c r="G129" s="139" t="s">
        <v>775</v>
      </c>
      <c r="H129" s="144">
        <f>'LAUS File'!Q598</f>
        <v>0</v>
      </c>
      <c r="I129" s="144">
        <f>'LAUS File'!Q599</f>
        <v>0</v>
      </c>
      <c r="J129" s="144">
        <f>'LAUS File'!Q600</f>
        <v>0</v>
      </c>
      <c r="K129" s="141">
        <f>'LAUS File'!Q601</f>
        <v>0</v>
      </c>
      <c r="L129" s="92"/>
    </row>
    <row r="130" spans="1:12" ht="11.4" customHeight="1">
      <c r="G130" s="139" t="s">
        <v>160</v>
      </c>
      <c r="H130" s="144">
        <f>'LAUS File'!Q642</f>
        <v>0</v>
      </c>
      <c r="I130" s="144">
        <f>'LAUS File'!Q643</f>
        <v>0</v>
      </c>
      <c r="J130" s="144">
        <f>'LAUS File'!Q644</f>
        <v>0</v>
      </c>
      <c r="K130" s="141">
        <f>'LAUS File'!Q645</f>
        <v>0</v>
      </c>
      <c r="L130" s="92"/>
    </row>
    <row r="131" spans="1:12" ht="11.4" customHeight="1">
      <c r="G131" s="139" t="s">
        <v>785</v>
      </c>
      <c r="H131" s="144">
        <f>'LAUS File'!Q650</f>
        <v>0</v>
      </c>
      <c r="I131" s="144">
        <f>'LAUS File'!Q651</f>
        <v>0</v>
      </c>
      <c r="J131" s="144">
        <f>'LAUS File'!Q652</f>
        <v>0</v>
      </c>
      <c r="K131" s="141">
        <f>'LAUS File'!Q653</f>
        <v>0</v>
      </c>
      <c r="L131" s="92"/>
    </row>
    <row r="132" spans="1:12" ht="11.4" customHeight="1">
      <c r="A132" s="103" t="s">
        <v>581</v>
      </c>
      <c r="B132" s="104"/>
      <c r="C132" s="104"/>
      <c r="D132" s="104"/>
      <c r="E132" s="105"/>
      <c r="G132" s="139" t="s">
        <v>795</v>
      </c>
      <c r="H132" s="144">
        <f>'LAUS File'!Q702</f>
        <v>0</v>
      </c>
      <c r="I132" s="144">
        <f>'LAUS File'!Q703</f>
        <v>0</v>
      </c>
      <c r="J132" s="144">
        <f>'LAUS File'!Q704</f>
        <v>0</v>
      </c>
      <c r="K132" s="141">
        <f>'LAUS File'!Q705</f>
        <v>0</v>
      </c>
      <c r="L132" s="92"/>
    </row>
    <row r="133" spans="1:12" ht="11.4" customHeight="1">
      <c r="A133" s="106" t="s">
        <v>214</v>
      </c>
      <c r="B133" s="107">
        <f>'LAUS File'!Q911</f>
        <v>0</v>
      </c>
      <c r="C133" s="107">
        <f>'LAUS File'!Q912</f>
        <v>0</v>
      </c>
      <c r="D133" s="107">
        <f>'LAUS File'!Q913</f>
        <v>0</v>
      </c>
      <c r="E133" s="108">
        <f>'LAUS File'!Q914</f>
        <v>0</v>
      </c>
      <c r="G133" s="139" t="s">
        <v>797</v>
      </c>
      <c r="H133" s="144">
        <f>'LAUS File'!Q710</f>
        <v>0</v>
      </c>
      <c r="I133" s="144">
        <f>'LAUS File'!Q711</f>
        <v>0</v>
      </c>
      <c r="J133" s="144">
        <f>'LAUS File'!Q712</f>
        <v>0</v>
      </c>
      <c r="K133" s="141">
        <f>'LAUS File'!Q713</f>
        <v>0</v>
      </c>
      <c r="L133" s="92"/>
    </row>
    <row r="134" spans="1:12" ht="11.4" customHeight="1">
      <c r="A134" s="106" t="s">
        <v>166</v>
      </c>
      <c r="B134" s="107">
        <f>'LAUS File'!Q874</f>
        <v>169612000</v>
      </c>
      <c r="C134" s="107">
        <f>'LAUS File'!Q875</f>
        <v>161670000</v>
      </c>
      <c r="D134" s="107">
        <f>'LAUS File'!Q876</f>
        <v>7942000</v>
      </c>
      <c r="E134" s="109">
        <f>'LAUS File'!Q877</f>
        <v>4.7</v>
      </c>
    </row>
    <row r="135" spans="1:12" ht="11.25" customHeight="1">
      <c r="A135" s="106"/>
      <c r="B135" s="58"/>
      <c r="C135" s="58"/>
      <c r="D135" s="58"/>
      <c r="E135" s="110"/>
    </row>
    <row r="136" spans="1:12" ht="11.25" customHeight="1">
      <c r="A136" s="111" t="s">
        <v>582</v>
      </c>
      <c r="B136" s="112"/>
      <c r="C136" s="112"/>
      <c r="D136" s="112"/>
      <c r="E136" s="113"/>
    </row>
    <row r="137" spans="1:12" ht="11.25" customHeight="1">
      <c r="A137" s="106" t="s">
        <v>214</v>
      </c>
      <c r="B137" s="107">
        <f>'LAUS File'!Q906</f>
        <v>0</v>
      </c>
      <c r="C137" s="107">
        <f>'LAUS File'!Q907</f>
        <v>0</v>
      </c>
      <c r="D137" s="107">
        <f>'LAUS File'!Q908</f>
        <v>0</v>
      </c>
      <c r="E137" s="109">
        <f>'LAUS File'!Q909</f>
        <v>0</v>
      </c>
    </row>
    <row r="138" spans="1:12" ht="11.25" customHeight="1">
      <c r="A138" s="114" t="s">
        <v>166</v>
      </c>
      <c r="B138" s="115">
        <f>'LAUS File'!Q879</f>
        <v>0</v>
      </c>
      <c r="C138" s="115">
        <f>'LAUS File'!Q880</f>
        <v>0</v>
      </c>
      <c r="D138" s="115">
        <f>'LAUS File'!Q881</f>
        <v>0</v>
      </c>
      <c r="E138" s="116">
        <f>'LAUS File'!Q882</f>
        <v>0</v>
      </c>
    </row>
    <row r="139" spans="1:12" ht="11.25" customHeight="1">
      <c r="A139" s="90"/>
      <c r="B139" s="98"/>
      <c r="C139" s="98"/>
      <c r="D139" s="98"/>
      <c r="E139" s="91"/>
    </row>
    <row r="140" spans="1:12" ht="11.25" customHeight="1">
      <c r="A140" s="90"/>
      <c r="B140" s="98"/>
      <c r="C140" s="98"/>
      <c r="D140" s="98"/>
      <c r="E140" s="91"/>
    </row>
    <row r="141" spans="1:12" ht="11.25" customHeight="1">
      <c r="A141" s="62" t="s">
        <v>804</v>
      </c>
      <c r="C141" s="98"/>
      <c r="D141" s="98"/>
      <c r="E141" s="91"/>
    </row>
    <row r="142" spans="1:12" ht="11.25" customHeight="1">
      <c r="A142" s="62" t="s">
        <v>805</v>
      </c>
      <c r="C142" s="98"/>
      <c r="D142" s="98"/>
      <c r="E142" s="91"/>
    </row>
    <row r="143" spans="1:12" ht="11.25" customHeight="1">
      <c r="A143" s="62" t="s">
        <v>806</v>
      </c>
      <c r="C143" s="98"/>
      <c r="D143" s="98"/>
      <c r="E143" s="91"/>
    </row>
    <row r="144" spans="1:12" ht="11.25" customHeight="1">
      <c r="A144" s="90"/>
      <c r="B144" s="98"/>
      <c r="C144" s="98"/>
      <c r="D144" s="98"/>
      <c r="E144" s="91"/>
    </row>
  </sheetData>
  <mergeCells count="10">
    <mergeCell ref="A80:K80"/>
    <mergeCell ref="A81:K81"/>
    <mergeCell ref="A82:K82"/>
    <mergeCell ref="A84:K84"/>
    <mergeCell ref="A4:K4"/>
    <mergeCell ref="A5:K5"/>
    <mergeCell ref="A6:K6"/>
    <mergeCell ref="A7:K7"/>
    <mergeCell ref="A9:K9"/>
    <mergeCell ref="A79:K79"/>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9A2E2-F50B-416A-9C48-59961181A09A}">
  <dimension ref="A1"/>
  <sheetViews>
    <sheetView workbookViewId="0"/>
  </sheetViews>
  <sheetFormatPr defaultRowHeight="1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52"/>
  <sheetViews>
    <sheetView zoomScaleNormal="100" workbookViewId="0">
      <pane xSplit="1" ySplit="6" topLeftCell="B831" activePane="bottomRight" state="frozen"/>
      <selection pane="topRight" activeCell="B1" sqref="B1"/>
      <selection pane="bottomLeft" activeCell="A7" sqref="A7"/>
      <selection pane="bottomRight" activeCell="C857" sqref="C857"/>
    </sheetView>
  </sheetViews>
  <sheetFormatPr defaultRowHeight="12.5"/>
  <cols>
    <col min="1" max="1" width="31.08984375" customWidth="1"/>
    <col min="2" max="2" width="4.54296875" customWidth="1"/>
    <col min="3" max="3" width="9.453125" customWidth="1"/>
  </cols>
  <sheetData>
    <row r="1" spans="1:16" s="2" customFormat="1" ht="13">
      <c r="A1" s="1" t="s">
        <v>4</v>
      </c>
      <c r="B1" s="151" t="s">
        <v>842</v>
      </c>
      <c r="C1" s="151"/>
      <c r="D1" s="151"/>
      <c r="E1" s="151"/>
      <c r="F1" s="151"/>
      <c r="G1" s="151"/>
      <c r="H1" s="151"/>
      <c r="I1" s="151"/>
      <c r="J1" s="151"/>
      <c r="K1" s="151"/>
      <c r="L1" s="151"/>
      <c r="M1" s="151"/>
      <c r="N1" s="150"/>
      <c r="O1" s="150"/>
    </row>
    <row r="2" spans="1:16" s="2" customFormat="1" ht="13">
      <c r="A2" s="1" t="s">
        <v>5</v>
      </c>
      <c r="B2" s="152" t="s">
        <v>42</v>
      </c>
      <c r="C2" s="152"/>
      <c r="D2" s="152"/>
      <c r="E2" s="152"/>
      <c r="F2" s="152"/>
      <c r="G2" s="152"/>
      <c r="H2" s="152"/>
      <c r="I2" s="152"/>
      <c r="J2" s="152"/>
      <c r="K2" s="152"/>
      <c r="L2" s="152"/>
      <c r="M2" s="152"/>
      <c r="N2" s="150"/>
      <c r="O2" s="150"/>
    </row>
    <row r="3" spans="1:16" s="2" customFormat="1" ht="13">
      <c r="A3" s="1" t="s">
        <v>216</v>
      </c>
      <c r="B3" s="153" t="s">
        <v>211</v>
      </c>
      <c r="C3" s="153"/>
      <c r="D3" s="153"/>
      <c r="E3" s="153"/>
      <c r="F3" s="153"/>
      <c r="G3" s="153"/>
      <c r="H3" s="153"/>
      <c r="I3" s="153"/>
      <c r="J3" s="153"/>
      <c r="K3" s="153"/>
      <c r="L3" s="153"/>
      <c r="M3" s="153"/>
    </row>
    <row r="4" spans="1:16" s="2" customFormat="1" ht="13">
      <c r="A4" s="149"/>
      <c r="B4" s="149"/>
      <c r="C4" s="149"/>
      <c r="D4" s="149"/>
      <c r="E4" s="149"/>
      <c r="F4" s="149"/>
      <c r="G4" s="149"/>
      <c r="H4" s="149"/>
      <c r="I4" s="149"/>
      <c r="J4" s="149"/>
      <c r="K4" s="149"/>
      <c r="L4" s="149"/>
      <c r="M4" s="149"/>
      <c r="N4" s="149"/>
      <c r="O4" s="149"/>
    </row>
    <row r="5" spans="1:16" s="5" customFormat="1" ht="11.5">
      <c r="A5" s="4"/>
      <c r="B5" s="4"/>
      <c r="C5" s="4" t="s">
        <v>7</v>
      </c>
      <c r="D5" s="4" t="s">
        <v>8</v>
      </c>
      <c r="E5" s="4" t="s">
        <v>9</v>
      </c>
      <c r="F5" s="4" t="s">
        <v>10</v>
      </c>
      <c r="G5" s="4" t="s">
        <v>11</v>
      </c>
      <c r="H5" s="4" t="s">
        <v>12</v>
      </c>
      <c r="I5" s="4" t="s">
        <v>13</v>
      </c>
      <c r="J5" s="4" t="s">
        <v>14</v>
      </c>
      <c r="K5" s="4" t="s">
        <v>15</v>
      </c>
      <c r="L5" s="4" t="s">
        <v>16</v>
      </c>
      <c r="M5" s="4" t="s">
        <v>17</v>
      </c>
      <c r="N5" s="4" t="s">
        <v>18</v>
      </c>
      <c r="O5" s="4" t="s">
        <v>6</v>
      </c>
      <c r="P5" s="4"/>
    </row>
    <row r="6" spans="1:16">
      <c r="C6" s="122"/>
      <c r="D6" s="122"/>
      <c r="E6" s="122"/>
      <c r="F6" s="122"/>
      <c r="G6" s="122"/>
      <c r="H6" s="122"/>
      <c r="I6" s="122"/>
      <c r="J6" s="122"/>
      <c r="K6" s="122"/>
      <c r="L6" s="122"/>
      <c r="M6" s="122"/>
      <c r="N6" s="122"/>
      <c r="O6" s="4" t="s">
        <v>19</v>
      </c>
    </row>
    <row r="7" spans="1:16" ht="4.5" customHeight="1">
      <c r="B7" s="3"/>
      <c r="C7" s="21"/>
      <c r="D7" s="21"/>
      <c r="E7" s="21"/>
      <c r="F7" s="21"/>
      <c r="G7" s="21"/>
      <c r="H7" s="21"/>
      <c r="I7" s="21"/>
      <c r="J7" s="21"/>
      <c r="K7" s="21"/>
      <c r="L7" s="21"/>
      <c r="M7" s="21"/>
      <c r="N7" s="21"/>
      <c r="O7" s="21"/>
    </row>
    <row r="8" spans="1:16">
      <c r="A8" s="45" t="s">
        <v>55</v>
      </c>
      <c r="B8" s="3" t="s">
        <v>0</v>
      </c>
      <c r="C8" s="45">
        <v>1828</v>
      </c>
      <c r="D8" s="45">
        <f>'LAUS File'!F42</f>
        <v>0</v>
      </c>
      <c r="E8" s="45">
        <f>'LAUS File'!G42</f>
        <v>0</v>
      </c>
      <c r="F8" s="45" t="e">
        <f>'LAUS File'!#REF!</f>
        <v>#REF!</v>
      </c>
      <c r="G8" s="45">
        <f>'LAUS File'!I42</f>
        <v>0</v>
      </c>
      <c r="H8" s="45">
        <f>'LAUS File'!J42</f>
        <v>0</v>
      </c>
      <c r="I8" s="45">
        <f>'LAUS File'!K42</f>
        <v>0</v>
      </c>
      <c r="J8" s="45">
        <f>'LAUS File'!L42</f>
        <v>0</v>
      </c>
      <c r="K8" s="45">
        <f>'LAUS File'!M42</f>
        <v>0</v>
      </c>
      <c r="L8" s="45">
        <f>'LAUS File'!N42</f>
        <v>0</v>
      </c>
      <c r="M8" s="45">
        <f>'LAUS File'!O42</f>
        <v>0</v>
      </c>
      <c r="N8" s="45">
        <f>'LAUS File'!P42</f>
        <v>0</v>
      </c>
      <c r="O8" s="45">
        <f>'LAUS File'!Q42</f>
        <v>0</v>
      </c>
    </row>
    <row r="9" spans="1:16">
      <c r="A9" s="45"/>
      <c r="B9" s="3" t="s">
        <v>152</v>
      </c>
      <c r="C9" s="45">
        <v>1739</v>
      </c>
      <c r="D9" s="45">
        <f>'LAUS File'!F43</f>
        <v>0</v>
      </c>
      <c r="E9" s="45">
        <f>'LAUS File'!G43</f>
        <v>0</v>
      </c>
      <c r="F9" s="45" t="e">
        <f>'LAUS File'!#REF!</f>
        <v>#REF!</v>
      </c>
      <c r="G9" s="45">
        <f>'LAUS File'!I43</f>
        <v>0</v>
      </c>
      <c r="H9" s="45">
        <f>'LAUS File'!J43</f>
        <v>0</v>
      </c>
      <c r="I9" s="45">
        <f>'LAUS File'!K43</f>
        <v>0</v>
      </c>
      <c r="J9" s="45">
        <f>'LAUS File'!L43</f>
        <v>0</v>
      </c>
      <c r="K9" s="45">
        <f>'LAUS File'!M43</f>
        <v>0</v>
      </c>
      <c r="L9" s="45">
        <f>'LAUS File'!N43</f>
        <v>0</v>
      </c>
      <c r="M9" s="45">
        <f>'LAUS File'!O43</f>
        <v>0</v>
      </c>
      <c r="N9" s="45">
        <f>'LAUS File'!P43</f>
        <v>0</v>
      </c>
      <c r="O9" s="45">
        <f>'LAUS File'!Q43</f>
        <v>0</v>
      </c>
    </row>
    <row r="10" spans="1:16">
      <c r="A10" s="45"/>
      <c r="B10" s="3" t="s">
        <v>2</v>
      </c>
      <c r="C10" s="45">
        <v>89</v>
      </c>
      <c r="D10" s="45">
        <f>'LAUS File'!F44</f>
        <v>0</v>
      </c>
      <c r="E10" s="45">
        <f>'LAUS File'!G44</f>
        <v>0</v>
      </c>
      <c r="F10" s="45" t="e">
        <f>'LAUS File'!#REF!</f>
        <v>#REF!</v>
      </c>
      <c r="G10" s="45">
        <f>'LAUS File'!I44</f>
        <v>0</v>
      </c>
      <c r="H10" s="45">
        <f>'LAUS File'!J44</f>
        <v>0</v>
      </c>
      <c r="I10" s="45">
        <f>'LAUS File'!K44</f>
        <v>0</v>
      </c>
      <c r="J10" s="45">
        <f>'LAUS File'!L44</f>
        <v>0</v>
      </c>
      <c r="K10" s="45">
        <f>'LAUS File'!M44</f>
        <v>0</v>
      </c>
      <c r="L10" s="45">
        <f>'LAUS File'!N44</f>
        <v>0</v>
      </c>
      <c r="M10" s="45">
        <f>'LAUS File'!O44</f>
        <v>0</v>
      </c>
      <c r="N10" s="45">
        <f>'LAUS File'!P44</f>
        <v>0</v>
      </c>
      <c r="O10" s="45">
        <f>'LAUS File'!Q44</f>
        <v>0</v>
      </c>
    </row>
    <row r="11" spans="1:16" s="22" customFormat="1">
      <c r="A11" s="21"/>
      <c r="B11" s="21" t="s">
        <v>3</v>
      </c>
      <c r="C11" s="46">
        <v>4.9000000000000004</v>
      </c>
      <c r="D11" s="46">
        <f>'LAUS File'!F45</f>
        <v>0</v>
      </c>
      <c r="E11" s="46">
        <f>'LAUS File'!G45</f>
        <v>0</v>
      </c>
      <c r="F11" s="46" t="e">
        <f>'LAUS File'!#REF!</f>
        <v>#REF!</v>
      </c>
      <c r="G11" s="46">
        <f>'LAUS File'!I45</f>
        <v>0</v>
      </c>
      <c r="H11" s="46">
        <f>'LAUS File'!J45</f>
        <v>0</v>
      </c>
      <c r="I11" s="46">
        <f>'LAUS File'!K45</f>
        <v>0</v>
      </c>
      <c r="J11" s="46">
        <f>'LAUS File'!L45</f>
        <v>0</v>
      </c>
      <c r="K11" s="46">
        <f>'LAUS File'!M45</f>
        <v>0</v>
      </c>
      <c r="L11" s="46">
        <f>'LAUS File'!N45</f>
        <v>0</v>
      </c>
      <c r="M11" s="46">
        <f>'LAUS File'!O45</f>
        <v>0</v>
      </c>
      <c r="N11" s="46">
        <f>'LAUS File'!P45</f>
        <v>0</v>
      </c>
      <c r="O11" s="46">
        <f>'LAUS File'!Q45</f>
        <v>0</v>
      </c>
    </row>
    <row r="12" spans="1:16" s="22" customFormat="1">
      <c r="A12" s="45"/>
      <c r="B12" s="3"/>
      <c r="C12" s="45" t="s">
        <v>857</v>
      </c>
      <c r="D12" s="21"/>
      <c r="E12" s="21"/>
      <c r="F12" s="21"/>
      <c r="G12" s="21"/>
      <c r="H12" s="21"/>
      <c r="I12" s="21"/>
      <c r="J12" s="21"/>
      <c r="K12" s="21"/>
      <c r="L12" s="21"/>
      <c r="M12" s="21"/>
      <c r="N12" s="21"/>
      <c r="O12" s="21"/>
    </row>
    <row r="13" spans="1:16" s="22" customFormat="1">
      <c r="A13" s="3" t="s">
        <v>22</v>
      </c>
      <c r="B13" s="3" t="s">
        <v>0</v>
      </c>
      <c r="C13" s="45">
        <v>10331</v>
      </c>
      <c r="D13" s="45">
        <f>'LAUS File'!F46</f>
        <v>0</v>
      </c>
      <c r="E13" s="45">
        <f>'LAUS File'!G46</f>
        <v>0</v>
      </c>
      <c r="F13" s="45" t="e">
        <f>'LAUS File'!#REF!</f>
        <v>#REF!</v>
      </c>
      <c r="G13" s="45">
        <f>'LAUS File'!I46</f>
        <v>0</v>
      </c>
      <c r="H13" s="45">
        <f>'LAUS File'!J46</f>
        <v>0</v>
      </c>
      <c r="I13" s="45">
        <f>'LAUS File'!K46</f>
        <v>0</v>
      </c>
      <c r="J13" s="45">
        <f>'LAUS File'!L46</f>
        <v>0</v>
      </c>
      <c r="K13" s="45">
        <f>'LAUS File'!M46</f>
        <v>0</v>
      </c>
      <c r="L13" s="45">
        <f>'LAUS File'!N46</f>
        <v>0</v>
      </c>
      <c r="M13" s="45">
        <f>'LAUS File'!O46</f>
        <v>0</v>
      </c>
      <c r="N13" s="45">
        <f>'LAUS File'!P46</f>
        <v>0</v>
      </c>
      <c r="O13" s="45">
        <f>'LAUS File'!Q46</f>
        <v>0</v>
      </c>
    </row>
    <row r="14" spans="1:16">
      <c r="A14" s="3"/>
      <c r="B14" s="3" t="s">
        <v>152</v>
      </c>
      <c r="C14" s="45">
        <v>9635</v>
      </c>
      <c r="D14" s="45">
        <f>'LAUS File'!F47</f>
        <v>0</v>
      </c>
      <c r="E14" s="45">
        <f>'LAUS File'!G47</f>
        <v>0</v>
      </c>
      <c r="F14" s="45" t="e">
        <f>'LAUS File'!#REF!</f>
        <v>#REF!</v>
      </c>
      <c r="G14" s="45">
        <f>'LAUS File'!I47</f>
        <v>0</v>
      </c>
      <c r="H14" s="45">
        <f>'LAUS File'!J47</f>
        <v>0</v>
      </c>
      <c r="I14" s="45">
        <f>'LAUS File'!K47</f>
        <v>0</v>
      </c>
      <c r="J14" s="45">
        <f>'LAUS File'!L47</f>
        <v>0</v>
      </c>
      <c r="K14" s="45">
        <f>'LAUS File'!M47</f>
        <v>0</v>
      </c>
      <c r="L14" s="45">
        <f>'LAUS File'!N47</f>
        <v>0</v>
      </c>
      <c r="M14" s="45">
        <f>'LAUS File'!O47</f>
        <v>0</v>
      </c>
      <c r="N14" s="45">
        <f>'LAUS File'!P47</f>
        <v>0</v>
      </c>
      <c r="O14" s="45">
        <f>'LAUS File'!Q47</f>
        <v>0</v>
      </c>
    </row>
    <row r="15" spans="1:16">
      <c r="A15" s="3"/>
      <c r="B15" s="3" t="s">
        <v>2</v>
      </c>
      <c r="C15" s="45">
        <v>696</v>
      </c>
      <c r="D15" s="45">
        <f>'LAUS File'!F48</f>
        <v>0</v>
      </c>
      <c r="E15" s="45">
        <f>'LAUS File'!G48</f>
        <v>0</v>
      </c>
      <c r="F15" s="45" t="e">
        <f>'LAUS File'!#REF!</f>
        <v>#REF!</v>
      </c>
      <c r="G15" s="45">
        <f>'LAUS File'!I48</f>
        <v>0</v>
      </c>
      <c r="H15" s="45">
        <f>'LAUS File'!J48</f>
        <v>0</v>
      </c>
      <c r="I15" s="45">
        <f>'LAUS File'!K48</f>
        <v>0</v>
      </c>
      <c r="J15" s="45">
        <f>'LAUS File'!L48</f>
        <v>0</v>
      </c>
      <c r="K15" s="45">
        <f>'LAUS File'!M48</f>
        <v>0</v>
      </c>
      <c r="L15" s="45">
        <f>'LAUS File'!N48</f>
        <v>0</v>
      </c>
      <c r="M15" s="45">
        <f>'LAUS File'!O48</f>
        <v>0</v>
      </c>
      <c r="N15" s="45">
        <f>'LAUS File'!P48</f>
        <v>0</v>
      </c>
      <c r="O15" s="45">
        <f>'LAUS File'!Q48</f>
        <v>0</v>
      </c>
    </row>
    <row r="16" spans="1:16">
      <c r="A16" s="3"/>
      <c r="B16" s="3" t="s">
        <v>3</v>
      </c>
      <c r="C16" s="46">
        <v>6.7</v>
      </c>
      <c r="D16" s="46">
        <f>'LAUS File'!F49</f>
        <v>0</v>
      </c>
      <c r="E16" s="46">
        <f>'LAUS File'!G49</f>
        <v>0</v>
      </c>
      <c r="F16" s="46" t="e">
        <f>'LAUS File'!#REF!</f>
        <v>#REF!</v>
      </c>
      <c r="G16" s="46">
        <f>'LAUS File'!I49</f>
        <v>0</v>
      </c>
      <c r="H16" s="46">
        <f>'LAUS File'!J49</f>
        <v>0</v>
      </c>
      <c r="I16" s="46">
        <f>'LAUS File'!K49</f>
        <v>0</v>
      </c>
      <c r="J16" s="46">
        <f>'LAUS File'!L49</f>
        <v>0</v>
      </c>
      <c r="K16" s="46">
        <f>'LAUS File'!M49</f>
        <v>0</v>
      </c>
      <c r="L16" s="46">
        <f>'LAUS File'!N49</f>
        <v>0</v>
      </c>
      <c r="M16" s="46">
        <f>'LAUS File'!O49</f>
        <v>0</v>
      </c>
      <c r="N16" s="46">
        <f>'LAUS File'!P49</f>
        <v>0</v>
      </c>
      <c r="O16" s="46">
        <f>'LAUS File'!Q49</f>
        <v>0</v>
      </c>
    </row>
    <row r="17" spans="1:15">
      <c r="A17" s="3"/>
      <c r="B17" s="3"/>
      <c r="C17" s="46" t="s">
        <v>857</v>
      </c>
      <c r="D17" s="46"/>
      <c r="E17" s="46"/>
      <c r="F17" s="46"/>
      <c r="G17" s="46"/>
      <c r="H17" s="46"/>
      <c r="I17" s="46"/>
      <c r="J17" s="46"/>
      <c r="K17" s="46"/>
      <c r="L17" s="46"/>
      <c r="M17" s="46"/>
      <c r="N17" s="46"/>
      <c r="O17" s="46"/>
    </row>
    <row r="18" spans="1:15" s="22" customFormat="1">
      <c r="A18" s="45" t="s">
        <v>56</v>
      </c>
      <c r="B18" s="3" t="s">
        <v>0</v>
      </c>
      <c r="C18" s="45">
        <v>2005</v>
      </c>
      <c r="D18" s="45">
        <f>'LAUS File'!F50</f>
        <v>0</v>
      </c>
      <c r="E18" s="45">
        <f>'LAUS File'!G50</f>
        <v>0</v>
      </c>
      <c r="F18" s="45" t="e">
        <f>'LAUS File'!#REF!</f>
        <v>#REF!</v>
      </c>
      <c r="G18" s="45">
        <f>'LAUS File'!I50</f>
        <v>0</v>
      </c>
      <c r="H18" s="45">
        <f>'LAUS File'!J50</f>
        <v>0</v>
      </c>
      <c r="I18" s="45">
        <f>'LAUS File'!K50</f>
        <v>0</v>
      </c>
      <c r="J18" s="45">
        <f>'LAUS File'!L50</f>
        <v>0</v>
      </c>
      <c r="K18" s="45">
        <f>'LAUS File'!M50</f>
        <v>0</v>
      </c>
      <c r="L18" s="45">
        <f>'LAUS File'!N50</f>
        <v>0</v>
      </c>
      <c r="M18" s="45">
        <f>'LAUS File'!O50</f>
        <v>0</v>
      </c>
      <c r="N18" s="45">
        <f>'LAUS File'!P50</f>
        <v>0</v>
      </c>
      <c r="O18" s="45">
        <f>'LAUS File'!Q50</f>
        <v>0</v>
      </c>
    </row>
    <row r="19" spans="1:15" s="22" customFormat="1">
      <c r="A19" s="45"/>
      <c r="B19" s="3" t="s">
        <v>152</v>
      </c>
      <c r="C19" s="45">
        <v>1868</v>
      </c>
      <c r="D19" s="45">
        <f>'LAUS File'!F51</f>
        <v>0</v>
      </c>
      <c r="E19" s="45">
        <f>'LAUS File'!G51</f>
        <v>0</v>
      </c>
      <c r="F19" s="45" t="e">
        <f>'LAUS File'!#REF!</f>
        <v>#REF!</v>
      </c>
      <c r="G19" s="45">
        <f>'LAUS File'!I51</f>
        <v>0</v>
      </c>
      <c r="H19" s="45">
        <f>'LAUS File'!J51</f>
        <v>0</v>
      </c>
      <c r="I19" s="45">
        <f>'LAUS File'!K51</f>
        <v>0</v>
      </c>
      <c r="J19" s="45">
        <f>'LAUS File'!L51</f>
        <v>0</v>
      </c>
      <c r="K19" s="45">
        <f>'LAUS File'!M51</f>
        <v>0</v>
      </c>
      <c r="L19" s="45">
        <f>'LAUS File'!N51</f>
        <v>0</v>
      </c>
      <c r="M19" s="45">
        <f>'LAUS File'!O51</f>
        <v>0</v>
      </c>
      <c r="N19" s="45">
        <f>'LAUS File'!P51</f>
        <v>0</v>
      </c>
      <c r="O19" s="45">
        <f>'LAUS File'!Q51</f>
        <v>0</v>
      </c>
    </row>
    <row r="20" spans="1:15">
      <c r="A20" s="45"/>
      <c r="B20" s="3" t="s">
        <v>2</v>
      </c>
      <c r="C20" s="45">
        <v>137</v>
      </c>
      <c r="D20" s="45">
        <f>'LAUS File'!F52</f>
        <v>0</v>
      </c>
      <c r="E20" s="45">
        <f>'LAUS File'!G52</f>
        <v>0</v>
      </c>
      <c r="F20" s="45" t="e">
        <f>'LAUS File'!#REF!</f>
        <v>#REF!</v>
      </c>
      <c r="G20" s="45">
        <f>'LAUS File'!I52</f>
        <v>0</v>
      </c>
      <c r="H20" s="45">
        <f>'LAUS File'!J52</f>
        <v>0</v>
      </c>
      <c r="I20" s="45">
        <f>'LAUS File'!K52</f>
        <v>0</v>
      </c>
      <c r="J20" s="45">
        <f>'LAUS File'!L52</f>
        <v>0</v>
      </c>
      <c r="K20" s="45">
        <f>'LAUS File'!M52</f>
        <v>0</v>
      </c>
      <c r="L20" s="45">
        <f>'LAUS File'!N52</f>
        <v>0</v>
      </c>
      <c r="M20" s="45">
        <f>'LAUS File'!O52</f>
        <v>0</v>
      </c>
      <c r="N20" s="45">
        <f>'LAUS File'!P52</f>
        <v>0</v>
      </c>
      <c r="O20" s="45">
        <f>'LAUS File'!Q52</f>
        <v>0</v>
      </c>
    </row>
    <row r="21" spans="1:15">
      <c r="A21" s="45"/>
      <c r="B21" s="3" t="s">
        <v>3</v>
      </c>
      <c r="C21" s="46">
        <v>6.8</v>
      </c>
      <c r="D21" s="46">
        <f>'LAUS File'!F53</f>
        <v>0</v>
      </c>
      <c r="E21" s="46">
        <f>'LAUS File'!G53</f>
        <v>0</v>
      </c>
      <c r="F21" s="46" t="e">
        <f>'LAUS File'!#REF!</f>
        <v>#REF!</v>
      </c>
      <c r="G21" s="46">
        <f>'LAUS File'!I53</f>
        <v>0</v>
      </c>
      <c r="H21" s="46">
        <f>'LAUS File'!J53</f>
        <v>0</v>
      </c>
      <c r="I21" s="46">
        <f>'LAUS File'!K53</f>
        <v>0</v>
      </c>
      <c r="J21" s="46">
        <f>'LAUS File'!L53</f>
        <v>0</v>
      </c>
      <c r="K21" s="46">
        <f>'LAUS File'!M53</f>
        <v>0</v>
      </c>
      <c r="L21" s="46">
        <f>'LAUS File'!N53</f>
        <v>0</v>
      </c>
      <c r="M21" s="46">
        <f>'LAUS File'!O53</f>
        <v>0</v>
      </c>
      <c r="N21" s="46">
        <f>'LAUS File'!P53</f>
        <v>0</v>
      </c>
      <c r="O21" s="46">
        <f>'LAUS File'!Q53</f>
        <v>0</v>
      </c>
    </row>
    <row r="22" spans="1:15">
      <c r="A22" s="45"/>
      <c r="B22" s="3"/>
      <c r="C22" s="21" t="s">
        <v>857</v>
      </c>
      <c r="D22" s="21"/>
      <c r="E22" s="21"/>
      <c r="F22" s="21"/>
      <c r="G22" s="21"/>
      <c r="H22" s="21"/>
      <c r="I22" s="21"/>
      <c r="J22" s="21"/>
      <c r="K22" s="21"/>
      <c r="L22" s="21"/>
      <c r="M22" s="21"/>
      <c r="N22" s="21"/>
      <c r="O22" s="21"/>
    </row>
    <row r="23" spans="1:15">
      <c r="A23" s="45" t="s">
        <v>57</v>
      </c>
      <c r="B23" s="3" t="s">
        <v>0</v>
      </c>
      <c r="C23" s="45">
        <v>9475</v>
      </c>
      <c r="D23" s="45">
        <f>'LAUS File'!F54</f>
        <v>0</v>
      </c>
      <c r="E23" s="45">
        <f>'LAUS File'!G54</f>
        <v>0</v>
      </c>
      <c r="F23" s="45" t="e">
        <f>'LAUS File'!#REF!</f>
        <v>#REF!</v>
      </c>
      <c r="G23" s="45">
        <f>'LAUS File'!I54</f>
        <v>0</v>
      </c>
      <c r="H23" s="45">
        <f>'LAUS File'!J54</f>
        <v>0</v>
      </c>
      <c r="I23" s="45">
        <f>'LAUS File'!K54</f>
        <v>0</v>
      </c>
      <c r="J23" s="45">
        <f>'LAUS File'!L54</f>
        <v>0</v>
      </c>
      <c r="K23" s="45">
        <f>'LAUS File'!M54</f>
        <v>0</v>
      </c>
      <c r="L23" s="45">
        <f>'LAUS File'!N54</f>
        <v>0</v>
      </c>
      <c r="M23" s="45">
        <f>'LAUS File'!O54</f>
        <v>0</v>
      </c>
      <c r="N23" s="45">
        <f>'LAUS File'!P54</f>
        <v>0</v>
      </c>
      <c r="O23" s="45">
        <f>'LAUS File'!Q54</f>
        <v>0</v>
      </c>
    </row>
    <row r="24" spans="1:15" s="22" customFormat="1">
      <c r="A24" s="45"/>
      <c r="B24" s="3" t="s">
        <v>152</v>
      </c>
      <c r="C24" s="45">
        <v>9119</v>
      </c>
      <c r="D24" s="45">
        <f>'LAUS File'!F55</f>
        <v>0</v>
      </c>
      <c r="E24" s="45">
        <f>'LAUS File'!G55</f>
        <v>0</v>
      </c>
      <c r="F24" s="45" t="e">
        <f>'LAUS File'!#REF!</f>
        <v>#REF!</v>
      </c>
      <c r="G24" s="45">
        <f>'LAUS File'!I55</f>
        <v>0</v>
      </c>
      <c r="H24" s="45">
        <f>'LAUS File'!J55</f>
        <v>0</v>
      </c>
      <c r="I24" s="45">
        <f>'LAUS File'!K55</f>
        <v>0</v>
      </c>
      <c r="J24" s="45">
        <f>'LAUS File'!L55</f>
        <v>0</v>
      </c>
      <c r="K24" s="45">
        <f>'LAUS File'!M55</f>
        <v>0</v>
      </c>
      <c r="L24" s="45">
        <f>'LAUS File'!N55</f>
        <v>0</v>
      </c>
      <c r="M24" s="45">
        <f>'LAUS File'!O55</f>
        <v>0</v>
      </c>
      <c r="N24" s="45">
        <f>'LAUS File'!P55</f>
        <v>0</v>
      </c>
      <c r="O24" s="45">
        <f>'LAUS File'!Q55</f>
        <v>0</v>
      </c>
    </row>
    <row r="25" spans="1:15" s="22" customFormat="1">
      <c r="A25" s="45"/>
      <c r="B25" s="3" t="s">
        <v>2</v>
      </c>
      <c r="C25" s="45">
        <v>356</v>
      </c>
      <c r="D25" s="45">
        <f>'LAUS File'!F56</f>
        <v>0</v>
      </c>
      <c r="E25" s="45">
        <f>'LAUS File'!G56</f>
        <v>0</v>
      </c>
      <c r="F25" s="45" t="e">
        <f>'LAUS File'!#REF!</f>
        <v>#REF!</v>
      </c>
      <c r="G25" s="45">
        <f>'LAUS File'!I56</f>
        <v>0</v>
      </c>
      <c r="H25" s="45">
        <f>'LAUS File'!J56</f>
        <v>0</v>
      </c>
      <c r="I25" s="45">
        <f>'LAUS File'!K56</f>
        <v>0</v>
      </c>
      <c r="J25" s="45">
        <f>'LAUS File'!L56</f>
        <v>0</v>
      </c>
      <c r="K25" s="45">
        <f>'LAUS File'!M56</f>
        <v>0</v>
      </c>
      <c r="L25" s="45">
        <f>'LAUS File'!N56</f>
        <v>0</v>
      </c>
      <c r="M25" s="45">
        <f>'LAUS File'!O56</f>
        <v>0</v>
      </c>
      <c r="N25" s="45">
        <f>'LAUS File'!P56</f>
        <v>0</v>
      </c>
      <c r="O25" s="45">
        <f>'LAUS File'!Q56</f>
        <v>0</v>
      </c>
    </row>
    <row r="26" spans="1:15">
      <c r="A26" s="45"/>
      <c r="B26" s="3" t="s">
        <v>3</v>
      </c>
      <c r="C26" s="46">
        <v>3.8</v>
      </c>
      <c r="D26" s="46">
        <f>'LAUS File'!F57</f>
        <v>0</v>
      </c>
      <c r="E26" s="46">
        <f>'LAUS File'!G57</f>
        <v>0</v>
      </c>
      <c r="F26" s="46" t="e">
        <f>'LAUS File'!#REF!</f>
        <v>#REF!</v>
      </c>
      <c r="G26" s="46">
        <f>'LAUS File'!I57</f>
        <v>0</v>
      </c>
      <c r="H26" s="46">
        <f>'LAUS File'!J57</f>
        <v>0</v>
      </c>
      <c r="I26" s="46">
        <f>'LAUS File'!K57</f>
        <v>0</v>
      </c>
      <c r="J26" s="46">
        <f>'LAUS File'!L57</f>
        <v>0</v>
      </c>
      <c r="K26" s="46">
        <f>'LAUS File'!M57</f>
        <v>0</v>
      </c>
      <c r="L26" s="46">
        <f>'LAUS File'!N57</f>
        <v>0</v>
      </c>
      <c r="M26" s="46">
        <f>'LAUS File'!O57</f>
        <v>0</v>
      </c>
      <c r="N26" s="46">
        <f>'LAUS File'!P57</f>
        <v>0</v>
      </c>
      <c r="O26" s="46">
        <f>'LAUS File'!Q57</f>
        <v>0</v>
      </c>
    </row>
    <row r="27" spans="1:15">
      <c r="A27" s="45"/>
      <c r="B27" s="3"/>
      <c r="C27" s="21" t="s">
        <v>857</v>
      </c>
      <c r="D27" s="21"/>
      <c r="E27" s="21"/>
      <c r="F27" s="21"/>
      <c r="G27" s="21"/>
      <c r="H27" s="21"/>
      <c r="I27" s="21"/>
      <c r="J27" s="21"/>
      <c r="K27" s="21"/>
      <c r="L27" s="21"/>
      <c r="M27" s="21"/>
      <c r="N27" s="21"/>
      <c r="O27" s="21"/>
    </row>
    <row r="28" spans="1:15">
      <c r="A28" s="45" t="s">
        <v>58</v>
      </c>
      <c r="B28" s="3" t="s">
        <v>0</v>
      </c>
      <c r="C28" s="45">
        <v>2059</v>
      </c>
      <c r="D28" s="45">
        <f>'LAUS File'!F58</f>
        <v>0</v>
      </c>
      <c r="E28" s="45">
        <f>'LAUS File'!G58</f>
        <v>0</v>
      </c>
      <c r="F28" s="45" t="e">
        <f>'LAUS File'!#REF!</f>
        <v>#REF!</v>
      </c>
      <c r="G28" s="45">
        <f>'LAUS File'!I58</f>
        <v>0</v>
      </c>
      <c r="H28" s="45">
        <f>'LAUS File'!J58</f>
        <v>0</v>
      </c>
      <c r="I28" s="45">
        <f>'LAUS File'!K58</f>
        <v>0</v>
      </c>
      <c r="J28" s="45">
        <f>'LAUS File'!L58</f>
        <v>0</v>
      </c>
      <c r="K28" s="45">
        <f>'LAUS File'!M58</f>
        <v>0</v>
      </c>
      <c r="L28" s="45">
        <f>'LAUS File'!N58</f>
        <v>0</v>
      </c>
      <c r="M28" s="45">
        <f>'LAUS File'!O58</f>
        <v>0</v>
      </c>
      <c r="N28" s="45">
        <f>'LAUS File'!P58</f>
        <v>0</v>
      </c>
      <c r="O28" s="45">
        <f>'LAUS File'!Q58</f>
        <v>0</v>
      </c>
    </row>
    <row r="29" spans="1:15">
      <c r="A29" s="45"/>
      <c r="B29" s="3" t="s">
        <v>152</v>
      </c>
      <c r="C29" s="45">
        <v>1945</v>
      </c>
      <c r="D29" s="45">
        <f>'LAUS File'!F59</f>
        <v>0</v>
      </c>
      <c r="E29" s="45">
        <f>'LAUS File'!G59</f>
        <v>0</v>
      </c>
      <c r="F29" s="45" t="e">
        <f>'LAUS File'!#REF!</f>
        <v>#REF!</v>
      </c>
      <c r="G29" s="45">
        <f>'LAUS File'!I59</f>
        <v>0</v>
      </c>
      <c r="H29" s="45">
        <f>'LAUS File'!J59</f>
        <v>0</v>
      </c>
      <c r="I29" s="45">
        <f>'LAUS File'!K59</f>
        <v>0</v>
      </c>
      <c r="J29" s="45">
        <f>'LAUS File'!L59</f>
        <v>0</v>
      </c>
      <c r="K29" s="45">
        <f>'LAUS File'!M59</f>
        <v>0</v>
      </c>
      <c r="L29" s="45">
        <f>'LAUS File'!N59</f>
        <v>0</v>
      </c>
      <c r="M29" s="45">
        <f>'LAUS File'!O59</f>
        <v>0</v>
      </c>
      <c r="N29" s="45">
        <f>'LAUS File'!P59</f>
        <v>0</v>
      </c>
      <c r="O29" s="45">
        <f>'LAUS File'!Q59</f>
        <v>0</v>
      </c>
    </row>
    <row r="30" spans="1:15" s="22" customFormat="1">
      <c r="A30" s="45"/>
      <c r="B30" s="3" t="s">
        <v>2</v>
      </c>
      <c r="C30" s="45">
        <v>114</v>
      </c>
      <c r="D30" s="45">
        <f>'LAUS File'!F60</f>
        <v>0</v>
      </c>
      <c r="E30" s="45">
        <f>'LAUS File'!G60</f>
        <v>0</v>
      </c>
      <c r="F30" s="45" t="e">
        <f>'LAUS File'!#REF!</f>
        <v>#REF!</v>
      </c>
      <c r="G30" s="45">
        <f>'LAUS File'!I60</f>
        <v>0</v>
      </c>
      <c r="H30" s="45">
        <f>'LAUS File'!J60</f>
        <v>0</v>
      </c>
      <c r="I30" s="45">
        <f>'LAUS File'!K60</f>
        <v>0</v>
      </c>
      <c r="J30" s="45">
        <f>'LAUS File'!L60</f>
        <v>0</v>
      </c>
      <c r="K30" s="45">
        <f>'LAUS File'!M60</f>
        <v>0</v>
      </c>
      <c r="L30" s="45">
        <f>'LAUS File'!N60</f>
        <v>0</v>
      </c>
      <c r="M30" s="45">
        <f>'LAUS File'!O60</f>
        <v>0</v>
      </c>
      <c r="N30" s="45">
        <f>'LAUS File'!P60</f>
        <v>0</v>
      </c>
      <c r="O30" s="45">
        <f>'LAUS File'!Q60</f>
        <v>0</v>
      </c>
    </row>
    <row r="31" spans="1:15" s="22" customFormat="1">
      <c r="A31" s="45"/>
      <c r="B31" s="3" t="s">
        <v>3</v>
      </c>
      <c r="C31" s="46">
        <v>5.5</v>
      </c>
      <c r="D31" s="46">
        <f>'LAUS File'!F61</f>
        <v>0</v>
      </c>
      <c r="E31" s="46">
        <f>'LAUS File'!G61</f>
        <v>0</v>
      </c>
      <c r="F31" s="46" t="e">
        <f>'LAUS File'!#REF!</f>
        <v>#REF!</v>
      </c>
      <c r="G31" s="46">
        <f>'LAUS File'!I61</f>
        <v>0</v>
      </c>
      <c r="H31" s="46">
        <f>'LAUS File'!J61</f>
        <v>0</v>
      </c>
      <c r="I31" s="46">
        <f>'LAUS File'!K61</f>
        <v>0</v>
      </c>
      <c r="J31" s="46">
        <f>'LAUS File'!L61</f>
        <v>0</v>
      </c>
      <c r="K31" s="46">
        <f>'LAUS File'!M61</f>
        <v>0</v>
      </c>
      <c r="L31" s="46">
        <f>'LAUS File'!N61</f>
        <v>0</v>
      </c>
      <c r="M31" s="46">
        <f>'LAUS File'!O61</f>
        <v>0</v>
      </c>
      <c r="N31" s="46">
        <f>'LAUS File'!P61</f>
        <v>0</v>
      </c>
      <c r="O31" s="46">
        <f>'LAUS File'!Q61</f>
        <v>0</v>
      </c>
    </row>
    <row r="32" spans="1:15" s="22" customFormat="1">
      <c r="A32" s="45"/>
      <c r="B32" s="3"/>
      <c r="C32" s="21" t="s">
        <v>857</v>
      </c>
      <c r="D32" s="21"/>
      <c r="E32" s="21"/>
      <c r="F32" s="21"/>
      <c r="G32" s="21"/>
      <c r="H32" s="21"/>
      <c r="I32" s="21"/>
      <c r="J32" s="21"/>
      <c r="K32" s="21"/>
      <c r="L32" s="21"/>
      <c r="M32" s="21"/>
      <c r="N32" s="21"/>
      <c r="O32" s="21"/>
    </row>
    <row r="33" spans="1:15">
      <c r="A33" s="45" t="s">
        <v>188</v>
      </c>
      <c r="B33" s="3" t="s">
        <v>0</v>
      </c>
      <c r="C33" s="45">
        <v>3513</v>
      </c>
      <c r="D33" s="45">
        <f>'LAUS File'!F62</f>
        <v>0</v>
      </c>
      <c r="E33" s="45">
        <f>'LAUS File'!G62</f>
        <v>0</v>
      </c>
      <c r="F33" s="45" t="e">
        <f>'LAUS File'!#REF!</f>
        <v>#REF!</v>
      </c>
      <c r="G33" s="45">
        <f>'LAUS File'!I62</f>
        <v>0</v>
      </c>
      <c r="H33" s="45">
        <f>'LAUS File'!J62</f>
        <v>0</v>
      </c>
      <c r="I33" s="45">
        <f>'LAUS File'!K62</f>
        <v>0</v>
      </c>
      <c r="J33" s="45">
        <f>'LAUS File'!L62</f>
        <v>0</v>
      </c>
      <c r="K33" s="45">
        <f>'LAUS File'!M62</f>
        <v>0</v>
      </c>
      <c r="L33" s="45">
        <f>'LAUS File'!N62</f>
        <v>0</v>
      </c>
      <c r="M33" s="45">
        <f>'LAUS File'!O62</f>
        <v>0</v>
      </c>
      <c r="N33" s="45">
        <f>'LAUS File'!P62</f>
        <v>0</v>
      </c>
      <c r="O33" s="45">
        <f>'LAUS File'!Q62</f>
        <v>0</v>
      </c>
    </row>
    <row r="34" spans="1:15">
      <c r="A34" s="45"/>
      <c r="B34" s="3" t="s">
        <v>152</v>
      </c>
      <c r="C34" s="45">
        <v>3311</v>
      </c>
      <c r="D34" s="45">
        <f>'LAUS File'!F63</f>
        <v>0</v>
      </c>
      <c r="E34" s="45">
        <f>'LAUS File'!G63</f>
        <v>0</v>
      </c>
      <c r="F34" s="45" t="e">
        <f>'LAUS File'!#REF!</f>
        <v>#REF!</v>
      </c>
      <c r="G34" s="45">
        <f>'LAUS File'!I63</f>
        <v>0</v>
      </c>
      <c r="H34" s="45">
        <f>'LAUS File'!J63</f>
        <v>0</v>
      </c>
      <c r="I34" s="45">
        <f>'LAUS File'!K63</f>
        <v>0</v>
      </c>
      <c r="J34" s="45">
        <f>'LAUS File'!L63</f>
        <v>0</v>
      </c>
      <c r="K34" s="45">
        <f>'LAUS File'!M63</f>
        <v>0</v>
      </c>
      <c r="L34" s="45">
        <f>'LAUS File'!N63</f>
        <v>0</v>
      </c>
      <c r="M34" s="45">
        <f>'LAUS File'!O63</f>
        <v>0</v>
      </c>
      <c r="N34" s="45">
        <f>'LAUS File'!P63</f>
        <v>0</v>
      </c>
      <c r="O34" s="45">
        <f>'LAUS File'!Q63</f>
        <v>0</v>
      </c>
    </row>
    <row r="35" spans="1:15">
      <c r="A35" s="45"/>
      <c r="B35" s="3" t="s">
        <v>2</v>
      </c>
      <c r="C35" s="45">
        <v>202</v>
      </c>
      <c r="D35" s="45">
        <f>'LAUS File'!F64</f>
        <v>0</v>
      </c>
      <c r="E35" s="45">
        <f>'LAUS File'!G64</f>
        <v>0</v>
      </c>
      <c r="F35" s="45" t="e">
        <f>'LAUS File'!#REF!</f>
        <v>#REF!</v>
      </c>
      <c r="G35" s="45">
        <f>'LAUS File'!I64</f>
        <v>0</v>
      </c>
      <c r="H35" s="45">
        <f>'LAUS File'!J64</f>
        <v>0</v>
      </c>
      <c r="I35" s="45">
        <f>'LAUS File'!K64</f>
        <v>0</v>
      </c>
      <c r="J35" s="45">
        <f>'LAUS File'!L64</f>
        <v>0</v>
      </c>
      <c r="K35" s="45">
        <f>'LAUS File'!M64</f>
        <v>0</v>
      </c>
      <c r="L35" s="45">
        <f>'LAUS File'!N64</f>
        <v>0</v>
      </c>
      <c r="M35" s="45">
        <f>'LAUS File'!O64</f>
        <v>0</v>
      </c>
      <c r="N35" s="45">
        <f>'LAUS File'!P64</f>
        <v>0</v>
      </c>
      <c r="O35" s="45">
        <f>'LAUS File'!Q64</f>
        <v>0</v>
      </c>
    </row>
    <row r="36" spans="1:15" s="22" customFormat="1">
      <c r="A36" s="45"/>
      <c r="B36" s="3" t="s">
        <v>3</v>
      </c>
      <c r="C36" s="46">
        <v>5.8</v>
      </c>
      <c r="D36" s="46">
        <f>'LAUS File'!F65</f>
        <v>0</v>
      </c>
      <c r="E36" s="46">
        <f>'LAUS File'!G65</f>
        <v>0</v>
      </c>
      <c r="F36" s="46" t="e">
        <f>'LAUS File'!#REF!</f>
        <v>#REF!</v>
      </c>
      <c r="G36" s="46">
        <f>'LAUS File'!I65</f>
        <v>0</v>
      </c>
      <c r="H36" s="46">
        <f>'LAUS File'!J65</f>
        <v>0</v>
      </c>
      <c r="I36" s="46">
        <f>'LAUS File'!K65</f>
        <v>0</v>
      </c>
      <c r="J36" s="46">
        <f>'LAUS File'!L65</f>
        <v>0</v>
      </c>
      <c r="K36" s="46">
        <f>'LAUS File'!M65</f>
        <v>0</v>
      </c>
      <c r="L36" s="46">
        <f>'LAUS File'!N65</f>
        <v>0</v>
      </c>
      <c r="M36" s="46">
        <f>'LAUS File'!O65</f>
        <v>0</v>
      </c>
      <c r="N36" s="46">
        <f>'LAUS File'!P65</f>
        <v>0</v>
      </c>
      <c r="O36" s="46">
        <f>'LAUS File'!Q65</f>
        <v>0</v>
      </c>
    </row>
    <row r="37" spans="1:15" s="22" customFormat="1">
      <c r="A37" s="45"/>
      <c r="B37" s="3"/>
      <c r="C37" s="46" t="s">
        <v>857</v>
      </c>
      <c r="D37" s="46"/>
      <c r="E37" s="46"/>
      <c r="F37" s="46"/>
      <c r="G37" s="46"/>
      <c r="H37" s="46"/>
      <c r="I37" s="46"/>
      <c r="J37" s="46"/>
      <c r="K37" s="46"/>
      <c r="L37" s="46"/>
      <c r="M37" s="46"/>
      <c r="N37" s="46"/>
      <c r="O37" s="46"/>
    </row>
    <row r="38" spans="1:15" s="22" customFormat="1">
      <c r="A38" s="45" t="s">
        <v>59</v>
      </c>
      <c r="B38" s="3" t="s">
        <v>0</v>
      </c>
      <c r="C38" s="45">
        <v>11378</v>
      </c>
      <c r="D38" s="45">
        <f>'LAUS File'!F66</f>
        <v>0</v>
      </c>
      <c r="E38" s="45">
        <f>'LAUS File'!G66</f>
        <v>0</v>
      </c>
      <c r="F38" s="45" t="e">
        <f>'LAUS File'!#REF!</f>
        <v>#REF!</v>
      </c>
      <c r="G38" s="45">
        <f>'LAUS File'!I66</f>
        <v>0</v>
      </c>
      <c r="H38" s="45">
        <f>'LAUS File'!J66</f>
        <v>0</v>
      </c>
      <c r="I38" s="45">
        <f>'LAUS File'!K66</f>
        <v>0</v>
      </c>
      <c r="J38" s="45">
        <f>'LAUS File'!L66</f>
        <v>0</v>
      </c>
      <c r="K38" s="45">
        <f>'LAUS File'!M66</f>
        <v>0</v>
      </c>
      <c r="L38" s="45">
        <f>'LAUS File'!N66</f>
        <v>0</v>
      </c>
      <c r="M38" s="45">
        <f>'LAUS File'!O66</f>
        <v>0</v>
      </c>
      <c r="N38" s="45">
        <f>'LAUS File'!P66</f>
        <v>0</v>
      </c>
      <c r="O38" s="45">
        <f>'LAUS File'!Q66</f>
        <v>0</v>
      </c>
    </row>
    <row r="39" spans="1:15" s="22" customFormat="1">
      <c r="A39" s="45"/>
      <c r="B39" s="3" t="s">
        <v>152</v>
      </c>
      <c r="C39" s="45">
        <v>10845</v>
      </c>
      <c r="D39" s="45">
        <f>'LAUS File'!F67</f>
        <v>0</v>
      </c>
      <c r="E39" s="45">
        <f>'LAUS File'!G67</f>
        <v>0</v>
      </c>
      <c r="F39" s="45" t="e">
        <f>'LAUS File'!#REF!</f>
        <v>#REF!</v>
      </c>
      <c r="G39" s="45">
        <f>'LAUS File'!I67</f>
        <v>0</v>
      </c>
      <c r="H39" s="45">
        <f>'LAUS File'!J67</f>
        <v>0</v>
      </c>
      <c r="I39" s="45">
        <f>'LAUS File'!K67</f>
        <v>0</v>
      </c>
      <c r="J39" s="45">
        <f>'LAUS File'!L67</f>
        <v>0</v>
      </c>
      <c r="K39" s="45">
        <f>'LAUS File'!M67</f>
        <v>0</v>
      </c>
      <c r="L39" s="45">
        <f>'LAUS File'!N67</f>
        <v>0</v>
      </c>
      <c r="M39" s="45">
        <f>'LAUS File'!O67</f>
        <v>0</v>
      </c>
      <c r="N39" s="45">
        <f>'LAUS File'!P67</f>
        <v>0</v>
      </c>
      <c r="O39" s="45">
        <f>'LAUS File'!Q67</f>
        <v>0</v>
      </c>
    </row>
    <row r="40" spans="1:15" s="22" customFormat="1">
      <c r="A40" s="45"/>
      <c r="B40" s="3" t="s">
        <v>2</v>
      </c>
      <c r="C40" s="45">
        <v>533</v>
      </c>
      <c r="D40" s="45">
        <f>'LAUS File'!F68</f>
        <v>0</v>
      </c>
      <c r="E40" s="45">
        <f>'LAUS File'!G68</f>
        <v>0</v>
      </c>
      <c r="F40" s="45" t="e">
        <f>'LAUS File'!#REF!</f>
        <v>#REF!</v>
      </c>
      <c r="G40" s="45">
        <f>'LAUS File'!I68</f>
        <v>0</v>
      </c>
      <c r="H40" s="45">
        <f>'LAUS File'!J68</f>
        <v>0</v>
      </c>
      <c r="I40" s="45">
        <f>'LAUS File'!K68</f>
        <v>0</v>
      </c>
      <c r="J40" s="45">
        <f>'LAUS File'!L68</f>
        <v>0</v>
      </c>
      <c r="K40" s="45">
        <f>'LAUS File'!M68</f>
        <v>0</v>
      </c>
      <c r="L40" s="45">
        <f>'LAUS File'!N68</f>
        <v>0</v>
      </c>
      <c r="M40" s="45">
        <f>'LAUS File'!O68</f>
        <v>0</v>
      </c>
      <c r="N40" s="45">
        <f>'LAUS File'!P68</f>
        <v>0</v>
      </c>
      <c r="O40" s="45">
        <f>'LAUS File'!Q68</f>
        <v>0</v>
      </c>
    </row>
    <row r="41" spans="1:15" s="22" customFormat="1">
      <c r="A41" s="45"/>
      <c r="B41" s="3" t="s">
        <v>3</v>
      </c>
      <c r="C41" s="46">
        <v>4.7</v>
      </c>
      <c r="D41" s="46">
        <f>'LAUS File'!F69</f>
        <v>0</v>
      </c>
      <c r="E41" s="46">
        <f>'LAUS File'!G69</f>
        <v>0</v>
      </c>
      <c r="F41" s="46" t="e">
        <f>'LAUS File'!#REF!</f>
        <v>#REF!</v>
      </c>
      <c r="G41" s="46">
        <f>'LAUS File'!I69</f>
        <v>0</v>
      </c>
      <c r="H41" s="46">
        <f>'LAUS File'!J69</f>
        <v>0</v>
      </c>
      <c r="I41" s="46">
        <f>'LAUS File'!K69</f>
        <v>0</v>
      </c>
      <c r="J41" s="46">
        <f>'LAUS File'!L69</f>
        <v>0</v>
      </c>
      <c r="K41" s="46">
        <f>'LAUS File'!M69</f>
        <v>0</v>
      </c>
      <c r="L41" s="46">
        <f>'LAUS File'!N69</f>
        <v>0</v>
      </c>
      <c r="M41" s="46">
        <f>'LAUS File'!O69</f>
        <v>0</v>
      </c>
      <c r="N41" s="46">
        <f>'LAUS File'!P69</f>
        <v>0</v>
      </c>
      <c r="O41" s="46">
        <f>'LAUS File'!Q69</f>
        <v>0</v>
      </c>
    </row>
    <row r="42" spans="1:15" s="22" customFormat="1">
      <c r="A42" s="45"/>
      <c r="B42" s="3"/>
      <c r="C42" s="46" t="s">
        <v>857</v>
      </c>
      <c r="D42" s="46"/>
      <c r="E42" s="46"/>
      <c r="F42" s="46"/>
      <c r="G42" s="46"/>
      <c r="H42" s="46"/>
      <c r="I42" s="46"/>
      <c r="J42" s="46"/>
      <c r="K42" s="46"/>
      <c r="L42" s="46"/>
      <c r="M42" s="46"/>
      <c r="N42" s="46"/>
      <c r="O42" s="46"/>
    </row>
    <row r="43" spans="1:15" s="22" customFormat="1">
      <c r="A43" s="45" t="s">
        <v>106</v>
      </c>
      <c r="B43" s="3" t="s">
        <v>0</v>
      </c>
      <c r="C43" s="45">
        <v>3203</v>
      </c>
      <c r="D43" s="45">
        <f>'LAUS File'!F70</f>
        <v>0</v>
      </c>
      <c r="E43" s="45">
        <f>'LAUS File'!G70</f>
        <v>0</v>
      </c>
      <c r="F43" s="45" t="e">
        <f>'LAUS File'!#REF!</f>
        <v>#REF!</v>
      </c>
      <c r="G43" s="45">
        <f>'LAUS File'!I70</f>
        <v>0</v>
      </c>
      <c r="H43" s="45">
        <f>'LAUS File'!J70</f>
        <v>0</v>
      </c>
      <c r="I43" s="45">
        <f>'LAUS File'!K70</f>
        <v>0</v>
      </c>
      <c r="J43" s="45">
        <f>'LAUS File'!L70</f>
        <v>0</v>
      </c>
      <c r="K43" s="45">
        <f>'LAUS File'!M70</f>
        <v>0</v>
      </c>
      <c r="L43" s="45">
        <f>'LAUS File'!N70</f>
        <v>0</v>
      </c>
      <c r="M43" s="45">
        <f>'LAUS File'!O70</f>
        <v>0</v>
      </c>
      <c r="N43" s="45">
        <f>'LAUS File'!P70</f>
        <v>0</v>
      </c>
      <c r="O43" s="45">
        <f>'LAUS File'!Q70</f>
        <v>0</v>
      </c>
    </row>
    <row r="44" spans="1:15" s="22" customFormat="1">
      <c r="A44" s="45"/>
      <c r="B44" s="3" t="s">
        <v>152</v>
      </c>
      <c r="C44" s="45">
        <v>3061</v>
      </c>
      <c r="D44" s="45">
        <f>'LAUS File'!F71</f>
        <v>0</v>
      </c>
      <c r="E44" s="45">
        <f>'LAUS File'!G71</f>
        <v>0</v>
      </c>
      <c r="F44" s="45" t="e">
        <f>'LAUS File'!#REF!</f>
        <v>#REF!</v>
      </c>
      <c r="G44" s="45">
        <f>'LAUS File'!I71</f>
        <v>0</v>
      </c>
      <c r="H44" s="45">
        <f>'LAUS File'!J71</f>
        <v>0</v>
      </c>
      <c r="I44" s="45">
        <f>'LAUS File'!K71</f>
        <v>0</v>
      </c>
      <c r="J44" s="45">
        <f>'LAUS File'!L71</f>
        <v>0</v>
      </c>
      <c r="K44" s="45">
        <f>'LAUS File'!M71</f>
        <v>0</v>
      </c>
      <c r="L44" s="45">
        <f>'LAUS File'!N71</f>
        <v>0</v>
      </c>
      <c r="M44" s="45">
        <f>'LAUS File'!O71</f>
        <v>0</v>
      </c>
      <c r="N44" s="45">
        <f>'LAUS File'!P71</f>
        <v>0</v>
      </c>
      <c r="O44" s="45">
        <f>'LAUS File'!Q71</f>
        <v>0</v>
      </c>
    </row>
    <row r="45" spans="1:15">
      <c r="A45" s="45"/>
      <c r="B45" s="3" t="s">
        <v>2</v>
      </c>
      <c r="C45" s="45">
        <v>142</v>
      </c>
      <c r="D45" s="45">
        <f>'LAUS File'!F72</f>
        <v>0</v>
      </c>
      <c r="E45" s="45">
        <f>'LAUS File'!G72</f>
        <v>0</v>
      </c>
      <c r="F45" s="45" t="e">
        <f>'LAUS File'!#REF!</f>
        <v>#REF!</v>
      </c>
      <c r="G45" s="45">
        <f>'LAUS File'!I72</f>
        <v>0</v>
      </c>
      <c r="H45" s="45">
        <f>'LAUS File'!J72</f>
        <v>0</v>
      </c>
      <c r="I45" s="45">
        <f>'LAUS File'!K72</f>
        <v>0</v>
      </c>
      <c r="J45" s="45">
        <f>'LAUS File'!L72</f>
        <v>0</v>
      </c>
      <c r="K45" s="45">
        <f>'LAUS File'!M72</f>
        <v>0</v>
      </c>
      <c r="L45" s="45">
        <f>'LAUS File'!N72</f>
        <v>0</v>
      </c>
      <c r="M45" s="45">
        <f>'LAUS File'!O72</f>
        <v>0</v>
      </c>
      <c r="N45" s="45">
        <f>'LAUS File'!P72</f>
        <v>0</v>
      </c>
      <c r="O45" s="45">
        <f>'LAUS File'!Q72</f>
        <v>0</v>
      </c>
    </row>
    <row r="46" spans="1:15">
      <c r="A46" s="45"/>
      <c r="B46" s="3" t="s">
        <v>3</v>
      </c>
      <c r="C46" s="46">
        <v>4.4000000000000004</v>
      </c>
      <c r="D46" s="46">
        <f>'LAUS File'!F73</f>
        <v>0</v>
      </c>
      <c r="E46" s="46">
        <f>'LAUS File'!G73</f>
        <v>0</v>
      </c>
      <c r="F46" s="46" t="e">
        <f>'LAUS File'!#REF!</f>
        <v>#REF!</v>
      </c>
      <c r="G46" s="46">
        <f>'LAUS File'!I73</f>
        <v>0</v>
      </c>
      <c r="H46" s="46">
        <f>'LAUS File'!J73</f>
        <v>0</v>
      </c>
      <c r="I46" s="46">
        <f>'LAUS File'!K73</f>
        <v>0</v>
      </c>
      <c r="J46" s="46">
        <f>'LAUS File'!L73</f>
        <v>0</v>
      </c>
      <c r="K46" s="46">
        <f>'LAUS File'!M73</f>
        <v>0</v>
      </c>
      <c r="L46" s="46">
        <f>'LAUS File'!N73</f>
        <v>0</v>
      </c>
      <c r="M46" s="46">
        <f>'LAUS File'!O73</f>
        <v>0</v>
      </c>
      <c r="N46" s="46">
        <f>'LAUS File'!P73</f>
        <v>0</v>
      </c>
      <c r="O46" s="46">
        <f>'LAUS File'!Q73</f>
        <v>0</v>
      </c>
    </row>
    <row r="47" spans="1:15" s="22" customFormat="1">
      <c r="A47" s="45"/>
      <c r="B47" s="3"/>
      <c r="C47" s="46" t="s">
        <v>857</v>
      </c>
      <c r="D47" s="46"/>
      <c r="E47" s="46"/>
      <c r="F47" s="46"/>
      <c r="G47" s="46"/>
      <c r="H47" s="46"/>
      <c r="I47" s="46"/>
      <c r="J47" s="46"/>
      <c r="K47" s="46"/>
      <c r="L47" s="46"/>
      <c r="M47" s="46"/>
      <c r="N47" s="46"/>
      <c r="O47" s="46"/>
    </row>
    <row r="48" spans="1:15">
      <c r="A48" s="3" t="s">
        <v>43</v>
      </c>
      <c r="B48" s="3" t="s">
        <v>0</v>
      </c>
      <c r="C48" s="45">
        <v>12068</v>
      </c>
      <c r="D48" s="45">
        <f>'LAUS File'!F74</f>
        <v>0</v>
      </c>
      <c r="E48" s="45">
        <f>'LAUS File'!G74</f>
        <v>0</v>
      </c>
      <c r="F48" s="45" t="e">
        <f>'LAUS File'!#REF!</f>
        <v>#REF!</v>
      </c>
      <c r="G48" s="45">
        <f>'LAUS File'!I74</f>
        <v>0</v>
      </c>
      <c r="H48" s="45">
        <f>'LAUS File'!J74</f>
        <v>0</v>
      </c>
      <c r="I48" s="45">
        <f>'LAUS File'!K74</f>
        <v>0</v>
      </c>
      <c r="J48" s="45">
        <f>'LAUS File'!L74</f>
        <v>0</v>
      </c>
      <c r="K48" s="45">
        <f>'LAUS File'!M74</f>
        <v>0</v>
      </c>
      <c r="L48" s="45">
        <f>'LAUS File'!N74</f>
        <v>0</v>
      </c>
      <c r="M48" s="45">
        <f>'LAUS File'!O74</f>
        <v>0</v>
      </c>
      <c r="N48" s="45">
        <f>'LAUS File'!P74</f>
        <v>0</v>
      </c>
      <c r="O48" s="45">
        <f>'LAUS File'!Q74</f>
        <v>0</v>
      </c>
    </row>
    <row r="49" spans="1:15" s="22" customFormat="1">
      <c r="A49" s="3"/>
      <c r="B49" s="3" t="s">
        <v>152</v>
      </c>
      <c r="C49" s="45">
        <v>11462</v>
      </c>
      <c r="D49" s="45">
        <f>'LAUS File'!F75</f>
        <v>0</v>
      </c>
      <c r="E49" s="45">
        <f>'LAUS File'!G75</f>
        <v>0</v>
      </c>
      <c r="F49" s="45" t="e">
        <f>'LAUS File'!#REF!</f>
        <v>#REF!</v>
      </c>
      <c r="G49" s="45">
        <f>'LAUS File'!I75</f>
        <v>0</v>
      </c>
      <c r="H49" s="45">
        <f>'LAUS File'!J75</f>
        <v>0</v>
      </c>
      <c r="I49" s="45">
        <f>'LAUS File'!K75</f>
        <v>0</v>
      </c>
      <c r="J49" s="45">
        <f>'LAUS File'!L75</f>
        <v>0</v>
      </c>
      <c r="K49" s="45">
        <f>'LAUS File'!M75</f>
        <v>0</v>
      </c>
      <c r="L49" s="45">
        <f>'LAUS File'!N75</f>
        <v>0</v>
      </c>
      <c r="M49" s="45">
        <f>'LAUS File'!O75</f>
        <v>0</v>
      </c>
      <c r="N49" s="45">
        <f>'LAUS File'!P75</f>
        <v>0</v>
      </c>
      <c r="O49" s="45">
        <f>'LAUS File'!Q75</f>
        <v>0</v>
      </c>
    </row>
    <row r="50" spans="1:15" s="22" customFormat="1">
      <c r="A50" s="3"/>
      <c r="B50" s="3" t="s">
        <v>2</v>
      </c>
      <c r="C50" s="45">
        <v>606</v>
      </c>
      <c r="D50" s="45">
        <f>'LAUS File'!F76</f>
        <v>0</v>
      </c>
      <c r="E50" s="45">
        <f>'LAUS File'!G76</f>
        <v>0</v>
      </c>
      <c r="F50" s="45" t="e">
        <f>'LAUS File'!#REF!</f>
        <v>#REF!</v>
      </c>
      <c r="G50" s="45">
        <f>'LAUS File'!I76</f>
        <v>0</v>
      </c>
      <c r="H50" s="45">
        <f>'LAUS File'!J76</f>
        <v>0</v>
      </c>
      <c r="I50" s="45">
        <f>'LAUS File'!K76</f>
        <v>0</v>
      </c>
      <c r="J50" s="45">
        <f>'LAUS File'!L76</f>
        <v>0</v>
      </c>
      <c r="K50" s="45">
        <f>'LAUS File'!M76</f>
        <v>0</v>
      </c>
      <c r="L50" s="45">
        <f>'LAUS File'!N76</f>
        <v>0</v>
      </c>
      <c r="M50" s="45">
        <f>'LAUS File'!O76</f>
        <v>0</v>
      </c>
      <c r="N50" s="45">
        <f>'LAUS File'!P76</f>
        <v>0</v>
      </c>
      <c r="O50" s="45">
        <f>'LAUS File'!Q76</f>
        <v>0</v>
      </c>
    </row>
    <row r="51" spans="1:15">
      <c r="A51" s="3"/>
      <c r="B51" s="3" t="s">
        <v>3</v>
      </c>
      <c r="C51" s="46">
        <v>5</v>
      </c>
      <c r="D51" s="46">
        <f>'LAUS File'!F77</f>
        <v>0</v>
      </c>
      <c r="E51" s="46">
        <f>'LAUS File'!G77</f>
        <v>0</v>
      </c>
      <c r="F51" s="46" t="e">
        <f>'LAUS File'!#REF!</f>
        <v>#REF!</v>
      </c>
      <c r="G51" s="46">
        <f>'LAUS File'!I77</f>
        <v>0</v>
      </c>
      <c r="H51" s="46">
        <f>'LAUS File'!J77</f>
        <v>0</v>
      </c>
      <c r="I51" s="46">
        <f>'LAUS File'!K77</f>
        <v>0</v>
      </c>
      <c r="J51" s="46">
        <f>'LAUS File'!L77</f>
        <v>0</v>
      </c>
      <c r="K51" s="46">
        <f>'LAUS File'!M77</f>
        <v>0</v>
      </c>
      <c r="L51" s="46">
        <f>'LAUS File'!N77</f>
        <v>0</v>
      </c>
      <c r="M51" s="46">
        <f>'LAUS File'!O77</f>
        <v>0</v>
      </c>
      <c r="N51" s="46">
        <f>'LAUS File'!P77</f>
        <v>0</v>
      </c>
      <c r="O51" s="46">
        <f>'LAUS File'!Q77</f>
        <v>0</v>
      </c>
    </row>
    <row r="52" spans="1:15">
      <c r="A52" s="3"/>
      <c r="B52" s="3"/>
      <c r="C52" s="46" t="s">
        <v>857</v>
      </c>
      <c r="D52" s="46"/>
      <c r="E52" s="46"/>
      <c r="F52" s="46"/>
      <c r="G52" s="46"/>
      <c r="H52" s="46"/>
      <c r="I52" s="46"/>
      <c r="J52" s="46"/>
      <c r="K52" s="46"/>
      <c r="L52" s="46"/>
      <c r="M52" s="46"/>
      <c r="N52" s="46"/>
      <c r="O52" s="46"/>
    </row>
    <row r="53" spans="1:15" s="22" customFormat="1">
      <c r="A53" s="45" t="s">
        <v>170</v>
      </c>
      <c r="B53" s="45" t="s">
        <v>0</v>
      </c>
      <c r="C53" s="45">
        <v>1791</v>
      </c>
      <c r="D53" s="45">
        <f>'LAUS File'!F78</f>
        <v>0</v>
      </c>
      <c r="E53" s="45">
        <f>'LAUS File'!G78</f>
        <v>0</v>
      </c>
      <c r="F53" s="45" t="e">
        <f>'LAUS File'!#REF!</f>
        <v>#REF!</v>
      </c>
      <c r="G53" s="45">
        <f>'LAUS File'!I78</f>
        <v>0</v>
      </c>
      <c r="H53" s="45">
        <f>'LAUS File'!J78</f>
        <v>0</v>
      </c>
      <c r="I53" s="45">
        <f>'LAUS File'!K78</f>
        <v>0</v>
      </c>
      <c r="J53" s="45">
        <f>'LAUS File'!L78</f>
        <v>0</v>
      </c>
      <c r="K53" s="45">
        <f>'LAUS File'!M78</f>
        <v>0</v>
      </c>
      <c r="L53" s="45">
        <f>'LAUS File'!N78</f>
        <v>0</v>
      </c>
      <c r="M53" s="45">
        <f>'LAUS File'!O78</f>
        <v>0</v>
      </c>
      <c r="N53" s="45">
        <f>'LAUS File'!P78</f>
        <v>0</v>
      </c>
      <c r="O53" s="45">
        <f>'LAUS File'!Q78</f>
        <v>0</v>
      </c>
    </row>
    <row r="54" spans="1:15" s="22" customFormat="1">
      <c r="A54" s="45"/>
      <c r="B54" s="45" t="s">
        <v>1</v>
      </c>
      <c r="C54" s="45">
        <v>1670</v>
      </c>
      <c r="D54" s="45">
        <f>'LAUS File'!F79</f>
        <v>0</v>
      </c>
      <c r="E54" s="45">
        <f>'LAUS File'!G79</f>
        <v>0</v>
      </c>
      <c r="F54" s="45" t="e">
        <f>'LAUS File'!#REF!</f>
        <v>#REF!</v>
      </c>
      <c r="G54" s="45">
        <f>'LAUS File'!I79</f>
        <v>0</v>
      </c>
      <c r="H54" s="45">
        <f>'LAUS File'!J79</f>
        <v>0</v>
      </c>
      <c r="I54" s="45">
        <f>'LAUS File'!K79</f>
        <v>0</v>
      </c>
      <c r="J54" s="45">
        <f>'LAUS File'!L79</f>
        <v>0</v>
      </c>
      <c r="K54" s="45">
        <f>'LAUS File'!M79</f>
        <v>0</v>
      </c>
      <c r="L54" s="45">
        <f>'LAUS File'!N79</f>
        <v>0</v>
      </c>
      <c r="M54" s="45">
        <f>'LAUS File'!O79</f>
        <v>0</v>
      </c>
      <c r="N54" s="45">
        <f>'LAUS File'!P79</f>
        <v>0</v>
      </c>
      <c r="O54" s="45">
        <f>'LAUS File'!Q79</f>
        <v>0</v>
      </c>
    </row>
    <row r="55" spans="1:15" s="22" customFormat="1">
      <c r="A55" s="45"/>
      <c r="B55" s="45" t="s">
        <v>2</v>
      </c>
      <c r="C55" s="45">
        <v>121</v>
      </c>
      <c r="D55" s="45">
        <f>'LAUS File'!F80</f>
        <v>0</v>
      </c>
      <c r="E55" s="45">
        <f>'LAUS File'!G80</f>
        <v>0</v>
      </c>
      <c r="F55" s="45" t="e">
        <f>'LAUS File'!#REF!</f>
        <v>#REF!</v>
      </c>
      <c r="G55" s="45">
        <f>'LAUS File'!I80</f>
        <v>0</v>
      </c>
      <c r="H55" s="45">
        <f>'LAUS File'!J80</f>
        <v>0</v>
      </c>
      <c r="I55" s="45">
        <f>'LAUS File'!K80</f>
        <v>0</v>
      </c>
      <c r="J55" s="45">
        <f>'LAUS File'!L80</f>
        <v>0</v>
      </c>
      <c r="K55" s="45">
        <f>'LAUS File'!M80</f>
        <v>0</v>
      </c>
      <c r="L55" s="45">
        <f>'LAUS File'!N80</f>
        <v>0</v>
      </c>
      <c r="M55" s="45">
        <f>'LAUS File'!O80</f>
        <v>0</v>
      </c>
      <c r="N55" s="45">
        <f>'LAUS File'!P80</f>
        <v>0</v>
      </c>
      <c r="O55" s="45">
        <f>'LAUS File'!Q80</f>
        <v>0</v>
      </c>
    </row>
    <row r="56" spans="1:15" s="22" customFormat="1">
      <c r="A56" s="21"/>
      <c r="B56" s="21" t="s">
        <v>3</v>
      </c>
      <c r="C56" s="46">
        <v>6.8</v>
      </c>
      <c r="D56" s="46">
        <f>'LAUS File'!F81</f>
        <v>0</v>
      </c>
      <c r="E56" s="46">
        <f>'LAUS File'!G81</f>
        <v>0</v>
      </c>
      <c r="F56" s="46" t="e">
        <f>'LAUS File'!#REF!</f>
        <v>#REF!</v>
      </c>
      <c r="G56" s="46">
        <f>'LAUS File'!I81</f>
        <v>0</v>
      </c>
      <c r="H56" s="46">
        <f>'LAUS File'!J81</f>
        <v>0</v>
      </c>
      <c r="I56" s="46">
        <f>'LAUS File'!K81</f>
        <v>0</v>
      </c>
      <c r="J56" s="46">
        <f>'LAUS File'!L81</f>
        <v>0</v>
      </c>
      <c r="K56" s="46">
        <f>'LAUS File'!M81</f>
        <v>0</v>
      </c>
      <c r="L56" s="46">
        <f>'LAUS File'!N81</f>
        <v>0</v>
      </c>
      <c r="M56" s="46">
        <f>'LAUS File'!O81</f>
        <v>0</v>
      </c>
      <c r="N56" s="46">
        <f>'LAUS File'!P81</f>
        <v>0</v>
      </c>
      <c r="O56" s="46">
        <f>'LAUS File'!Q81</f>
        <v>0</v>
      </c>
    </row>
    <row r="57" spans="1:15" s="22" customFormat="1">
      <c r="A57" s="21"/>
      <c r="B57" s="21"/>
      <c r="C57" s="21" t="s">
        <v>857</v>
      </c>
      <c r="D57" s="21"/>
      <c r="E57" s="21"/>
      <c r="F57" s="21"/>
      <c r="G57" s="21"/>
      <c r="H57" s="21"/>
      <c r="I57" s="21"/>
      <c r="J57" s="21"/>
      <c r="K57" s="21"/>
      <c r="L57" s="21"/>
      <c r="M57" s="21"/>
      <c r="N57" s="21"/>
      <c r="O57" s="21"/>
    </row>
    <row r="58" spans="1:15">
      <c r="A58" s="45" t="s">
        <v>60</v>
      </c>
      <c r="B58" s="3" t="s">
        <v>0</v>
      </c>
      <c r="C58" s="45">
        <v>11607</v>
      </c>
      <c r="D58" s="45">
        <f>'LAUS File'!F82</f>
        <v>0</v>
      </c>
      <c r="E58" s="45">
        <f>'LAUS File'!G82</f>
        <v>0</v>
      </c>
      <c r="F58" s="45" t="e">
        <f>'LAUS File'!#REF!</f>
        <v>#REF!</v>
      </c>
      <c r="G58" s="45">
        <f>'LAUS File'!I82</f>
        <v>0</v>
      </c>
      <c r="H58" s="45">
        <f>'LAUS File'!J82</f>
        <v>0</v>
      </c>
      <c r="I58" s="45">
        <f>'LAUS File'!K82</f>
        <v>0</v>
      </c>
      <c r="J58" s="45">
        <f>'LAUS File'!L82</f>
        <v>0</v>
      </c>
      <c r="K58" s="45">
        <f>'LAUS File'!M82</f>
        <v>0</v>
      </c>
      <c r="L58" s="45">
        <f>'LAUS File'!N82</f>
        <v>0</v>
      </c>
      <c r="M58" s="45">
        <f>'LAUS File'!O82</f>
        <v>0</v>
      </c>
      <c r="N58" s="45">
        <f>'LAUS File'!P82</f>
        <v>0</v>
      </c>
      <c r="O58" s="45">
        <f>'LAUS File'!Q82</f>
        <v>0</v>
      </c>
    </row>
    <row r="59" spans="1:15">
      <c r="A59" s="45"/>
      <c r="B59" s="3" t="s">
        <v>152</v>
      </c>
      <c r="C59" s="45">
        <v>10949</v>
      </c>
      <c r="D59" s="45">
        <f>'LAUS File'!F83</f>
        <v>0</v>
      </c>
      <c r="E59" s="45">
        <f>'LAUS File'!G83</f>
        <v>0</v>
      </c>
      <c r="F59" s="45" t="e">
        <f>'LAUS File'!#REF!</f>
        <v>#REF!</v>
      </c>
      <c r="G59" s="45">
        <f>'LAUS File'!I83</f>
        <v>0</v>
      </c>
      <c r="H59" s="45">
        <f>'LAUS File'!J83</f>
        <v>0</v>
      </c>
      <c r="I59" s="45">
        <f>'LAUS File'!K83</f>
        <v>0</v>
      </c>
      <c r="J59" s="45">
        <f>'LAUS File'!L83</f>
        <v>0</v>
      </c>
      <c r="K59" s="45">
        <f>'LAUS File'!M83</f>
        <v>0</v>
      </c>
      <c r="L59" s="45">
        <f>'LAUS File'!N83</f>
        <v>0</v>
      </c>
      <c r="M59" s="45">
        <f>'LAUS File'!O83</f>
        <v>0</v>
      </c>
      <c r="N59" s="45">
        <f>'LAUS File'!P83</f>
        <v>0</v>
      </c>
      <c r="O59" s="45">
        <f>'LAUS File'!Q83</f>
        <v>0</v>
      </c>
    </row>
    <row r="60" spans="1:15" s="22" customFormat="1">
      <c r="A60" s="45"/>
      <c r="B60" s="3" t="s">
        <v>2</v>
      </c>
      <c r="C60" s="45">
        <v>658</v>
      </c>
      <c r="D60" s="45">
        <f>'LAUS File'!F84</f>
        <v>0</v>
      </c>
      <c r="E60" s="45">
        <f>'LAUS File'!G84</f>
        <v>0</v>
      </c>
      <c r="F60" s="45" t="e">
        <f>'LAUS File'!#REF!</f>
        <v>#REF!</v>
      </c>
      <c r="G60" s="45">
        <f>'LAUS File'!I84</f>
        <v>0</v>
      </c>
      <c r="H60" s="45">
        <f>'LAUS File'!J84</f>
        <v>0</v>
      </c>
      <c r="I60" s="45">
        <f>'LAUS File'!K84</f>
        <v>0</v>
      </c>
      <c r="J60" s="45">
        <f>'LAUS File'!L84</f>
        <v>0</v>
      </c>
      <c r="K60" s="45">
        <f>'LAUS File'!M84</f>
        <v>0</v>
      </c>
      <c r="L60" s="45">
        <f>'LAUS File'!N84</f>
        <v>0</v>
      </c>
      <c r="M60" s="45">
        <f>'LAUS File'!O84</f>
        <v>0</v>
      </c>
      <c r="N60" s="45">
        <f>'LAUS File'!P84</f>
        <v>0</v>
      </c>
      <c r="O60" s="45">
        <f>'LAUS File'!Q84</f>
        <v>0</v>
      </c>
    </row>
    <row r="61" spans="1:15" s="22" customFormat="1">
      <c r="A61" s="45"/>
      <c r="B61" s="3" t="s">
        <v>3</v>
      </c>
      <c r="C61" s="46">
        <v>5.7</v>
      </c>
      <c r="D61" s="46">
        <f>'LAUS File'!F85</f>
        <v>0</v>
      </c>
      <c r="E61" s="46">
        <f>'LAUS File'!G85</f>
        <v>0</v>
      </c>
      <c r="F61" s="46" t="e">
        <f>'LAUS File'!#REF!</f>
        <v>#REF!</v>
      </c>
      <c r="G61" s="46">
        <f>'LAUS File'!I85</f>
        <v>0</v>
      </c>
      <c r="H61" s="46">
        <f>'LAUS File'!J85</f>
        <v>0</v>
      </c>
      <c r="I61" s="46">
        <f>'LAUS File'!K85</f>
        <v>0</v>
      </c>
      <c r="J61" s="46">
        <f>'LAUS File'!L85</f>
        <v>0</v>
      </c>
      <c r="K61" s="46">
        <f>'LAUS File'!M85</f>
        <v>0</v>
      </c>
      <c r="L61" s="46">
        <f>'LAUS File'!N85</f>
        <v>0</v>
      </c>
      <c r="M61" s="46">
        <f>'LAUS File'!O85</f>
        <v>0</v>
      </c>
      <c r="N61" s="46">
        <f>'LAUS File'!P85</f>
        <v>0</v>
      </c>
      <c r="O61" s="46">
        <f>'LAUS File'!Q85</f>
        <v>0</v>
      </c>
    </row>
    <row r="62" spans="1:15" s="22" customFormat="1">
      <c r="A62" s="45"/>
      <c r="B62" s="3"/>
      <c r="C62" s="46" t="s">
        <v>857</v>
      </c>
      <c r="D62" s="46"/>
      <c r="E62" s="46"/>
      <c r="F62" s="46"/>
      <c r="G62" s="46"/>
      <c r="H62" s="46"/>
      <c r="I62" s="46"/>
      <c r="J62" s="46"/>
      <c r="K62" s="46"/>
      <c r="L62" s="46"/>
      <c r="M62" s="46"/>
      <c r="N62" s="46"/>
      <c r="O62" s="46"/>
    </row>
    <row r="63" spans="1:15">
      <c r="A63" s="45" t="s">
        <v>61</v>
      </c>
      <c r="B63" s="3" t="s">
        <v>0</v>
      </c>
      <c r="C63" s="45">
        <v>2692</v>
      </c>
      <c r="D63" s="45">
        <f>'LAUS File'!F86</f>
        <v>0</v>
      </c>
      <c r="E63" s="45">
        <f>'LAUS File'!G86</f>
        <v>0</v>
      </c>
      <c r="F63" s="45" t="e">
        <f>'LAUS File'!#REF!</f>
        <v>#REF!</v>
      </c>
      <c r="G63" s="45">
        <f>'LAUS File'!I86</f>
        <v>0</v>
      </c>
      <c r="H63" s="45">
        <f>'LAUS File'!J86</f>
        <v>0</v>
      </c>
      <c r="I63" s="45">
        <f>'LAUS File'!K86</f>
        <v>0</v>
      </c>
      <c r="J63" s="45">
        <f>'LAUS File'!L86</f>
        <v>0</v>
      </c>
      <c r="K63" s="45">
        <f>'LAUS File'!M86</f>
        <v>0</v>
      </c>
      <c r="L63" s="45">
        <f>'LAUS File'!N86</f>
        <v>0</v>
      </c>
      <c r="M63" s="45">
        <f>'LAUS File'!O86</f>
        <v>0</v>
      </c>
      <c r="N63" s="45">
        <f>'LAUS File'!P86</f>
        <v>0</v>
      </c>
      <c r="O63" s="45">
        <f>'LAUS File'!Q86</f>
        <v>0</v>
      </c>
    </row>
    <row r="64" spans="1:15">
      <c r="A64" s="45"/>
      <c r="B64" s="3" t="s">
        <v>152</v>
      </c>
      <c r="C64" s="45">
        <v>2570</v>
      </c>
      <c r="D64" s="45">
        <f>'LAUS File'!F87</f>
        <v>0</v>
      </c>
      <c r="E64" s="45">
        <f>'LAUS File'!G87</f>
        <v>0</v>
      </c>
      <c r="F64" s="45" t="e">
        <f>'LAUS File'!#REF!</f>
        <v>#REF!</v>
      </c>
      <c r="G64" s="45">
        <f>'LAUS File'!I87</f>
        <v>0</v>
      </c>
      <c r="H64" s="45">
        <f>'LAUS File'!J87</f>
        <v>0</v>
      </c>
      <c r="I64" s="45">
        <f>'LAUS File'!K87</f>
        <v>0</v>
      </c>
      <c r="J64" s="45">
        <f>'LAUS File'!L87</f>
        <v>0</v>
      </c>
      <c r="K64" s="45">
        <f>'LAUS File'!M87</f>
        <v>0</v>
      </c>
      <c r="L64" s="45">
        <f>'LAUS File'!N87</f>
        <v>0</v>
      </c>
      <c r="M64" s="45">
        <f>'LAUS File'!O87</f>
        <v>0</v>
      </c>
      <c r="N64" s="45">
        <f>'LAUS File'!P87</f>
        <v>0</v>
      </c>
      <c r="O64" s="45">
        <f>'LAUS File'!Q87</f>
        <v>0</v>
      </c>
    </row>
    <row r="65" spans="1:15">
      <c r="A65" s="45"/>
      <c r="B65" s="3" t="s">
        <v>2</v>
      </c>
      <c r="C65" s="45">
        <v>122</v>
      </c>
      <c r="D65" s="45">
        <f>'LAUS File'!F88</f>
        <v>0</v>
      </c>
      <c r="E65" s="45">
        <f>'LAUS File'!G88</f>
        <v>0</v>
      </c>
      <c r="F65" s="45" t="e">
        <f>'LAUS File'!#REF!</f>
        <v>#REF!</v>
      </c>
      <c r="G65" s="45">
        <f>'LAUS File'!I88</f>
        <v>0</v>
      </c>
      <c r="H65" s="45">
        <f>'LAUS File'!J88</f>
        <v>0</v>
      </c>
      <c r="I65" s="45">
        <f>'LAUS File'!K88</f>
        <v>0</v>
      </c>
      <c r="J65" s="45">
        <f>'LAUS File'!L88</f>
        <v>0</v>
      </c>
      <c r="K65" s="45">
        <f>'LAUS File'!M88</f>
        <v>0</v>
      </c>
      <c r="L65" s="45">
        <f>'LAUS File'!N88</f>
        <v>0</v>
      </c>
      <c r="M65" s="45">
        <f>'LAUS File'!O88</f>
        <v>0</v>
      </c>
      <c r="N65" s="45">
        <f>'LAUS File'!P88</f>
        <v>0</v>
      </c>
      <c r="O65" s="45">
        <f>'LAUS File'!Q88</f>
        <v>0</v>
      </c>
    </row>
    <row r="66" spans="1:15" s="22" customFormat="1">
      <c r="A66" s="45"/>
      <c r="B66" s="3" t="s">
        <v>3</v>
      </c>
      <c r="C66" s="46">
        <v>4.5</v>
      </c>
      <c r="D66" s="46">
        <f>'LAUS File'!F89</f>
        <v>0</v>
      </c>
      <c r="E66" s="46">
        <f>'LAUS File'!G89</f>
        <v>0</v>
      </c>
      <c r="F66" s="46" t="e">
        <f>'LAUS File'!#REF!</f>
        <v>#REF!</v>
      </c>
      <c r="G66" s="46">
        <f>'LAUS File'!I89</f>
        <v>0</v>
      </c>
      <c r="H66" s="46">
        <f>'LAUS File'!J89</f>
        <v>0</v>
      </c>
      <c r="I66" s="46">
        <f>'LAUS File'!K89</f>
        <v>0</v>
      </c>
      <c r="J66" s="46">
        <f>'LAUS File'!L89</f>
        <v>0</v>
      </c>
      <c r="K66" s="46">
        <f>'LAUS File'!M89</f>
        <v>0</v>
      </c>
      <c r="L66" s="46">
        <f>'LAUS File'!N89</f>
        <v>0</v>
      </c>
      <c r="M66" s="46">
        <f>'LAUS File'!O89</f>
        <v>0</v>
      </c>
      <c r="N66" s="46">
        <f>'LAUS File'!P89</f>
        <v>0</v>
      </c>
      <c r="O66" s="46">
        <f>'LAUS File'!Q89</f>
        <v>0</v>
      </c>
    </row>
    <row r="67" spans="1:15" s="22" customFormat="1">
      <c r="A67" s="45"/>
      <c r="B67" s="3"/>
      <c r="C67" s="46" t="s">
        <v>857</v>
      </c>
      <c r="D67" s="46"/>
      <c r="E67" s="46"/>
      <c r="F67" s="46"/>
      <c r="G67" s="46"/>
      <c r="H67" s="46"/>
      <c r="I67" s="46"/>
      <c r="J67" s="46"/>
      <c r="K67" s="46"/>
      <c r="L67" s="46"/>
      <c r="M67" s="46"/>
      <c r="N67" s="46"/>
      <c r="O67" s="46"/>
    </row>
    <row r="68" spans="1:15" s="2" customFormat="1" ht="13">
      <c r="A68" s="45" t="s">
        <v>128</v>
      </c>
      <c r="B68" s="3" t="s">
        <v>0</v>
      </c>
      <c r="C68" s="45">
        <v>1365</v>
      </c>
      <c r="D68" s="45">
        <f>'LAUS File'!F90</f>
        <v>0</v>
      </c>
      <c r="E68" s="45">
        <f>'LAUS File'!G90</f>
        <v>0</v>
      </c>
      <c r="F68" s="45" t="e">
        <f>'LAUS File'!#REF!</f>
        <v>#REF!</v>
      </c>
      <c r="G68" s="45">
        <f>'LAUS File'!I90</f>
        <v>0</v>
      </c>
      <c r="H68" s="45">
        <f>'LAUS File'!J90</f>
        <v>0</v>
      </c>
      <c r="I68" s="45">
        <f>'LAUS File'!K90</f>
        <v>0</v>
      </c>
      <c r="J68" s="45">
        <f>'LAUS File'!L90</f>
        <v>0</v>
      </c>
      <c r="K68" s="45">
        <f>'LAUS File'!M90</f>
        <v>0</v>
      </c>
      <c r="L68" s="45">
        <f>'LAUS File'!N90</f>
        <v>0</v>
      </c>
      <c r="M68" s="45">
        <f>'LAUS File'!O90</f>
        <v>0</v>
      </c>
      <c r="N68" s="45">
        <f>'LAUS File'!P90</f>
        <v>0</v>
      </c>
      <c r="O68" s="45">
        <f>'LAUS File'!Q90</f>
        <v>0</v>
      </c>
    </row>
    <row r="69" spans="1:15" s="2" customFormat="1" ht="13">
      <c r="A69" s="45"/>
      <c r="B69" s="3" t="s">
        <v>152</v>
      </c>
      <c r="C69" s="45">
        <v>1291</v>
      </c>
      <c r="D69" s="45">
        <f>'LAUS File'!F91</f>
        <v>0</v>
      </c>
      <c r="E69" s="45">
        <f>'LAUS File'!G91</f>
        <v>0</v>
      </c>
      <c r="F69" s="45" t="e">
        <f>'LAUS File'!#REF!</f>
        <v>#REF!</v>
      </c>
      <c r="G69" s="45">
        <f>'LAUS File'!I91</f>
        <v>0</v>
      </c>
      <c r="H69" s="45">
        <f>'LAUS File'!J91</f>
        <v>0</v>
      </c>
      <c r="I69" s="45">
        <f>'LAUS File'!K91</f>
        <v>0</v>
      </c>
      <c r="J69" s="45">
        <f>'LAUS File'!L91</f>
        <v>0</v>
      </c>
      <c r="K69" s="45">
        <f>'LAUS File'!M91</f>
        <v>0</v>
      </c>
      <c r="L69" s="45">
        <f>'LAUS File'!N91</f>
        <v>0</v>
      </c>
      <c r="M69" s="45">
        <f>'LAUS File'!O91</f>
        <v>0</v>
      </c>
      <c r="N69" s="45">
        <f>'LAUS File'!P91</f>
        <v>0</v>
      </c>
      <c r="O69" s="45">
        <f>'LAUS File'!Q91</f>
        <v>0</v>
      </c>
    </row>
    <row r="70" spans="1:15" s="2" customFormat="1" ht="13">
      <c r="A70" s="45"/>
      <c r="B70" s="3" t="s">
        <v>2</v>
      </c>
      <c r="C70" s="45">
        <v>74</v>
      </c>
      <c r="D70" s="45">
        <f>'LAUS File'!F92</f>
        <v>0</v>
      </c>
      <c r="E70" s="45">
        <f>'LAUS File'!G92</f>
        <v>0</v>
      </c>
      <c r="F70" s="45" t="e">
        <f>'LAUS File'!#REF!</f>
        <v>#REF!</v>
      </c>
      <c r="G70" s="45">
        <f>'LAUS File'!I92</f>
        <v>0</v>
      </c>
      <c r="H70" s="45">
        <f>'LAUS File'!J92</f>
        <v>0</v>
      </c>
      <c r="I70" s="45">
        <f>'LAUS File'!K92</f>
        <v>0</v>
      </c>
      <c r="J70" s="45">
        <f>'LAUS File'!L92</f>
        <v>0</v>
      </c>
      <c r="K70" s="45">
        <f>'LAUS File'!M92</f>
        <v>0</v>
      </c>
      <c r="L70" s="45">
        <f>'LAUS File'!N92</f>
        <v>0</v>
      </c>
      <c r="M70" s="45">
        <f>'LAUS File'!O92</f>
        <v>0</v>
      </c>
      <c r="N70" s="45">
        <f>'LAUS File'!P92</f>
        <v>0</v>
      </c>
      <c r="O70" s="45">
        <f>'LAUS File'!Q92</f>
        <v>0</v>
      </c>
    </row>
    <row r="71" spans="1:15" s="5" customFormat="1" ht="11.5">
      <c r="A71" s="45"/>
      <c r="B71" s="3" t="s">
        <v>3</v>
      </c>
      <c r="C71" s="46">
        <v>5.4</v>
      </c>
      <c r="D71" s="46">
        <f>'LAUS File'!F93</f>
        <v>0</v>
      </c>
      <c r="E71" s="46">
        <f>'LAUS File'!G93</f>
        <v>0</v>
      </c>
      <c r="F71" s="46" t="e">
        <f>'LAUS File'!#REF!</f>
        <v>#REF!</v>
      </c>
      <c r="G71" s="46">
        <f>'LAUS File'!I93</f>
        <v>0</v>
      </c>
      <c r="H71" s="46">
        <f>'LAUS File'!J93</f>
        <v>0</v>
      </c>
      <c r="I71" s="46">
        <f>'LAUS File'!K93</f>
        <v>0</v>
      </c>
      <c r="J71" s="46">
        <f>'LAUS File'!L93</f>
        <v>0</v>
      </c>
      <c r="K71" s="46">
        <f>'LAUS File'!M93</f>
        <v>0</v>
      </c>
      <c r="L71" s="46">
        <f>'LAUS File'!N93</f>
        <v>0</v>
      </c>
      <c r="M71" s="46">
        <f>'LAUS File'!O93</f>
        <v>0</v>
      </c>
      <c r="N71" s="46">
        <f>'LAUS File'!P93</f>
        <v>0</v>
      </c>
      <c r="O71" s="46">
        <f>'LAUS File'!Q93</f>
        <v>0</v>
      </c>
    </row>
    <row r="72" spans="1:15" s="5" customFormat="1" ht="11.5">
      <c r="A72" s="45"/>
      <c r="B72" s="3"/>
      <c r="C72" s="21" t="s">
        <v>857</v>
      </c>
      <c r="D72" s="21"/>
      <c r="E72" s="21"/>
      <c r="F72" s="21"/>
      <c r="G72" s="21"/>
      <c r="H72" s="21"/>
      <c r="I72" s="21"/>
      <c r="J72" s="21"/>
      <c r="K72" s="21"/>
      <c r="L72" s="21"/>
      <c r="M72" s="21"/>
      <c r="N72" s="21"/>
      <c r="O72" s="21"/>
    </row>
    <row r="73" spans="1:15">
      <c r="A73" s="45" t="s">
        <v>107</v>
      </c>
      <c r="B73" s="3" t="s">
        <v>0</v>
      </c>
      <c r="C73" s="45">
        <v>15738</v>
      </c>
      <c r="D73" s="45">
        <f>'LAUS File'!F94</f>
        <v>0</v>
      </c>
      <c r="E73" s="45">
        <f>'LAUS File'!G94</f>
        <v>0</v>
      </c>
      <c r="F73" s="45" t="e">
        <f>'LAUS File'!#REF!</f>
        <v>#REF!</v>
      </c>
      <c r="G73" s="45">
        <f>'LAUS File'!I94</f>
        <v>0</v>
      </c>
      <c r="H73" s="45">
        <f>'LAUS File'!J94</f>
        <v>0</v>
      </c>
      <c r="I73" s="45">
        <f>'LAUS File'!K94</f>
        <v>0</v>
      </c>
      <c r="J73" s="45">
        <f>'LAUS File'!L94</f>
        <v>0</v>
      </c>
      <c r="K73" s="45">
        <f>'LAUS File'!M94</f>
        <v>0</v>
      </c>
      <c r="L73" s="45">
        <f>'LAUS File'!N94</f>
        <v>0</v>
      </c>
      <c r="M73" s="45">
        <f>'LAUS File'!O94</f>
        <v>0</v>
      </c>
      <c r="N73" s="45">
        <f>'LAUS File'!P94</f>
        <v>0</v>
      </c>
      <c r="O73" s="45">
        <f>'LAUS File'!Q94</f>
        <v>0</v>
      </c>
    </row>
    <row r="74" spans="1:15">
      <c r="A74" s="45"/>
      <c r="B74" s="3" t="s">
        <v>152</v>
      </c>
      <c r="C74" s="45">
        <v>14949</v>
      </c>
      <c r="D74" s="45">
        <f>'LAUS File'!F95</f>
        <v>0</v>
      </c>
      <c r="E74" s="45">
        <f>'LAUS File'!G95</f>
        <v>0</v>
      </c>
      <c r="F74" s="45" t="e">
        <f>'LAUS File'!#REF!</f>
        <v>#REF!</v>
      </c>
      <c r="G74" s="45">
        <f>'LAUS File'!I95</f>
        <v>0</v>
      </c>
      <c r="H74" s="45">
        <f>'LAUS File'!J95</f>
        <v>0</v>
      </c>
      <c r="I74" s="45">
        <f>'LAUS File'!K95</f>
        <v>0</v>
      </c>
      <c r="J74" s="45">
        <f>'LAUS File'!L95</f>
        <v>0</v>
      </c>
      <c r="K74" s="45">
        <f>'LAUS File'!M95</f>
        <v>0</v>
      </c>
      <c r="L74" s="45">
        <f>'LAUS File'!N95</f>
        <v>0</v>
      </c>
      <c r="M74" s="45">
        <f>'LAUS File'!O95</f>
        <v>0</v>
      </c>
      <c r="N74" s="45">
        <f>'LAUS File'!P95</f>
        <v>0</v>
      </c>
      <c r="O74" s="45">
        <f>'LAUS File'!Q95</f>
        <v>0</v>
      </c>
    </row>
    <row r="75" spans="1:15">
      <c r="A75" s="45"/>
      <c r="B75" s="3" t="s">
        <v>2</v>
      </c>
      <c r="C75" s="45">
        <v>789</v>
      </c>
      <c r="D75" s="45">
        <f>'LAUS File'!F96</f>
        <v>0</v>
      </c>
      <c r="E75" s="45">
        <f>'LAUS File'!G96</f>
        <v>0</v>
      </c>
      <c r="F75" s="45" t="e">
        <f>'LAUS File'!#REF!</f>
        <v>#REF!</v>
      </c>
      <c r="G75" s="45">
        <f>'LAUS File'!I96</f>
        <v>0</v>
      </c>
      <c r="H75" s="45">
        <f>'LAUS File'!J96</f>
        <v>0</v>
      </c>
      <c r="I75" s="45">
        <f>'LAUS File'!K96</f>
        <v>0</v>
      </c>
      <c r="J75" s="45">
        <f>'LAUS File'!L96</f>
        <v>0</v>
      </c>
      <c r="K75" s="45">
        <f>'LAUS File'!M96</f>
        <v>0</v>
      </c>
      <c r="L75" s="45">
        <f>'LAUS File'!N96</f>
        <v>0</v>
      </c>
      <c r="M75" s="45">
        <f>'LAUS File'!O96</f>
        <v>0</v>
      </c>
      <c r="N75" s="45">
        <f>'LAUS File'!P96</f>
        <v>0</v>
      </c>
      <c r="O75" s="45">
        <f>'LAUS File'!Q96</f>
        <v>0</v>
      </c>
    </row>
    <row r="76" spans="1:15">
      <c r="A76" s="45"/>
      <c r="B76" s="3" t="s">
        <v>3</v>
      </c>
      <c r="C76" s="46">
        <v>5</v>
      </c>
      <c r="D76" s="46">
        <f>'LAUS File'!F97</f>
        <v>0</v>
      </c>
      <c r="E76" s="46">
        <f>'LAUS File'!G97</f>
        <v>0</v>
      </c>
      <c r="F76" s="46" t="e">
        <f>'LAUS File'!#REF!</f>
        <v>#REF!</v>
      </c>
      <c r="G76" s="46">
        <f>'LAUS File'!I97</f>
        <v>0</v>
      </c>
      <c r="H76" s="46">
        <f>'LAUS File'!J97</f>
        <v>0</v>
      </c>
      <c r="I76" s="46">
        <f>'LAUS File'!K97</f>
        <v>0</v>
      </c>
      <c r="J76" s="46">
        <f>'LAUS File'!L97</f>
        <v>0</v>
      </c>
      <c r="K76" s="46">
        <f>'LAUS File'!M97</f>
        <v>0</v>
      </c>
      <c r="L76" s="46">
        <f>'LAUS File'!N97</f>
        <v>0</v>
      </c>
      <c r="M76" s="46">
        <f>'LAUS File'!O97</f>
        <v>0</v>
      </c>
      <c r="N76" s="46">
        <f>'LAUS File'!P97</f>
        <v>0</v>
      </c>
      <c r="O76" s="46">
        <f>'LAUS File'!Q97</f>
        <v>0</v>
      </c>
    </row>
    <row r="77" spans="1:15">
      <c r="A77" s="45"/>
      <c r="B77" s="3"/>
      <c r="C77" s="21" t="s">
        <v>857</v>
      </c>
      <c r="D77" s="21"/>
      <c r="E77" s="21"/>
      <c r="F77" s="21"/>
      <c r="G77" s="21"/>
      <c r="H77" s="21"/>
      <c r="I77" s="21"/>
      <c r="J77" s="21"/>
      <c r="K77" s="21"/>
      <c r="L77" s="21"/>
      <c r="M77" s="21"/>
      <c r="N77" s="21"/>
      <c r="O77" s="21"/>
    </row>
    <row r="78" spans="1:15">
      <c r="A78" s="3" t="s">
        <v>20</v>
      </c>
      <c r="B78" s="3" t="s">
        <v>0</v>
      </c>
      <c r="C78" s="45">
        <v>77648</v>
      </c>
      <c r="D78" s="45">
        <f>'LAUS File'!F98</f>
        <v>0</v>
      </c>
      <c r="E78" s="45">
        <f>'LAUS File'!G98</f>
        <v>0</v>
      </c>
      <c r="F78" s="45" t="e">
        <f>'LAUS File'!#REF!</f>
        <v>#REF!</v>
      </c>
      <c r="G78" s="45">
        <f>'LAUS File'!I98</f>
        <v>0</v>
      </c>
      <c r="H78" s="45">
        <f>'LAUS File'!J98</f>
        <v>0</v>
      </c>
      <c r="I78" s="45">
        <f>'LAUS File'!K98</f>
        <v>0</v>
      </c>
      <c r="J78" s="45">
        <f>'LAUS File'!L98</f>
        <v>0</v>
      </c>
      <c r="K78" s="45">
        <f>'LAUS File'!M98</f>
        <v>0</v>
      </c>
      <c r="L78" s="45">
        <f>'LAUS File'!N98</f>
        <v>0</v>
      </c>
      <c r="M78" s="45">
        <f>'LAUS File'!O98</f>
        <v>0</v>
      </c>
      <c r="N78" s="45">
        <f>'LAUS File'!P98</f>
        <v>0</v>
      </c>
      <c r="O78" s="45">
        <f>'LAUS File'!Q98</f>
        <v>0</v>
      </c>
    </row>
    <row r="79" spans="1:15" s="22" customFormat="1">
      <c r="A79" s="3"/>
      <c r="B79" s="3" t="s">
        <v>152</v>
      </c>
      <c r="C79" s="45">
        <v>71964</v>
      </c>
      <c r="D79" s="45">
        <f>'LAUS File'!F99</f>
        <v>0</v>
      </c>
      <c r="E79" s="45">
        <f>'LAUS File'!G99</f>
        <v>0</v>
      </c>
      <c r="F79" s="45" t="e">
        <f>'LAUS File'!#REF!</f>
        <v>#REF!</v>
      </c>
      <c r="G79" s="45">
        <f>'LAUS File'!I99</f>
        <v>0</v>
      </c>
      <c r="H79" s="45">
        <f>'LAUS File'!J99</f>
        <v>0</v>
      </c>
      <c r="I79" s="45">
        <f>'LAUS File'!K99</f>
        <v>0</v>
      </c>
      <c r="J79" s="45">
        <f>'LAUS File'!L99</f>
        <v>0</v>
      </c>
      <c r="K79" s="45">
        <f>'LAUS File'!M99</f>
        <v>0</v>
      </c>
      <c r="L79" s="45">
        <f>'LAUS File'!N99</f>
        <v>0</v>
      </c>
      <c r="M79" s="45">
        <f>'LAUS File'!O99</f>
        <v>0</v>
      </c>
      <c r="N79" s="45">
        <f>'LAUS File'!P99</f>
        <v>0</v>
      </c>
      <c r="O79" s="45">
        <f>'LAUS File'!Q99</f>
        <v>0</v>
      </c>
    </row>
    <row r="80" spans="1:15" s="22" customFormat="1">
      <c r="A80" s="3"/>
      <c r="B80" s="3" t="s">
        <v>2</v>
      </c>
      <c r="C80" s="45">
        <v>5684</v>
      </c>
      <c r="D80" s="45">
        <f>'LAUS File'!F100</f>
        <v>0</v>
      </c>
      <c r="E80" s="45">
        <f>'LAUS File'!G100</f>
        <v>0</v>
      </c>
      <c r="F80" s="45" t="e">
        <f>'LAUS File'!#REF!</f>
        <v>#REF!</v>
      </c>
      <c r="G80" s="45">
        <f>'LAUS File'!I100</f>
        <v>0</v>
      </c>
      <c r="H80" s="45">
        <f>'LAUS File'!J100</f>
        <v>0</v>
      </c>
      <c r="I80" s="45">
        <f>'LAUS File'!K100</f>
        <v>0</v>
      </c>
      <c r="J80" s="45">
        <f>'LAUS File'!L100</f>
        <v>0</v>
      </c>
      <c r="K80" s="45">
        <f>'LAUS File'!M100</f>
        <v>0</v>
      </c>
      <c r="L80" s="45">
        <f>'LAUS File'!N100</f>
        <v>0</v>
      </c>
      <c r="M80" s="45">
        <f>'LAUS File'!O100</f>
        <v>0</v>
      </c>
      <c r="N80" s="45">
        <f>'LAUS File'!P100</f>
        <v>0</v>
      </c>
      <c r="O80" s="45">
        <f>'LAUS File'!Q100</f>
        <v>0</v>
      </c>
    </row>
    <row r="81" spans="1:15">
      <c r="A81" s="3"/>
      <c r="B81" s="3" t="s">
        <v>3</v>
      </c>
      <c r="C81" s="46">
        <v>7.3</v>
      </c>
      <c r="D81" s="46">
        <f>'LAUS File'!F101</f>
        <v>0</v>
      </c>
      <c r="E81" s="46">
        <f>'LAUS File'!G101</f>
        <v>0</v>
      </c>
      <c r="F81" s="46" t="e">
        <f>'LAUS File'!#REF!</f>
        <v>#REF!</v>
      </c>
      <c r="G81" s="46">
        <f>'LAUS File'!I101</f>
        <v>0</v>
      </c>
      <c r="H81" s="46">
        <f>'LAUS File'!J101</f>
        <v>0</v>
      </c>
      <c r="I81" s="46">
        <f>'LAUS File'!K101</f>
        <v>0</v>
      </c>
      <c r="J81" s="46">
        <f>'LAUS File'!L101</f>
        <v>0</v>
      </c>
      <c r="K81" s="46">
        <f>'LAUS File'!M101</f>
        <v>0</v>
      </c>
      <c r="L81" s="46">
        <f>'LAUS File'!N101</f>
        <v>0</v>
      </c>
      <c r="M81" s="46">
        <f>'LAUS File'!O101</f>
        <v>0</v>
      </c>
      <c r="N81" s="46">
        <f>'LAUS File'!P101</f>
        <v>0</v>
      </c>
      <c r="O81" s="46">
        <f>'LAUS File'!Q101</f>
        <v>0</v>
      </c>
    </row>
    <row r="82" spans="1:15">
      <c r="A82" s="3"/>
      <c r="B82" s="3"/>
      <c r="C82" s="46" t="s">
        <v>857</v>
      </c>
      <c r="D82" s="46"/>
      <c r="E82" s="46"/>
      <c r="F82" s="46"/>
      <c r="G82" s="46"/>
      <c r="H82" s="46"/>
      <c r="I82" s="46"/>
      <c r="J82" s="46"/>
      <c r="K82" s="46"/>
      <c r="L82" s="46"/>
      <c r="M82" s="46"/>
      <c r="N82" s="46"/>
      <c r="O82" s="46"/>
    </row>
    <row r="83" spans="1:15">
      <c r="A83" s="3" t="s">
        <v>44</v>
      </c>
      <c r="B83" s="3" t="s">
        <v>0</v>
      </c>
      <c r="C83" s="45">
        <v>882</v>
      </c>
      <c r="D83" s="45">
        <f>'LAUS File'!F102</f>
        <v>0</v>
      </c>
      <c r="E83" s="45">
        <f>'LAUS File'!G102</f>
        <v>0</v>
      </c>
      <c r="F83" s="45" t="e">
        <f>'LAUS File'!#REF!</f>
        <v>#REF!</v>
      </c>
      <c r="G83" s="45">
        <f>'LAUS File'!I102</f>
        <v>0</v>
      </c>
      <c r="H83" s="45">
        <f>'LAUS File'!J102</f>
        <v>0</v>
      </c>
      <c r="I83" s="45">
        <f>'LAUS File'!K102</f>
        <v>0</v>
      </c>
      <c r="J83" s="45">
        <f>'LAUS File'!L102</f>
        <v>0</v>
      </c>
      <c r="K83" s="45">
        <f>'LAUS File'!M102</f>
        <v>0</v>
      </c>
      <c r="L83" s="45">
        <f>'LAUS File'!N102</f>
        <v>0</v>
      </c>
      <c r="M83" s="45">
        <f>'LAUS File'!O102</f>
        <v>0</v>
      </c>
      <c r="N83" s="45">
        <f>'LAUS File'!P102</f>
        <v>0</v>
      </c>
      <c r="O83" s="45">
        <f>'LAUS File'!Q102</f>
        <v>0</v>
      </c>
    </row>
    <row r="84" spans="1:15">
      <c r="A84" s="3"/>
      <c r="B84" s="3" t="s">
        <v>152</v>
      </c>
      <c r="C84" s="45">
        <v>839</v>
      </c>
      <c r="D84" s="45">
        <f>'LAUS File'!F103</f>
        <v>0</v>
      </c>
      <c r="E84" s="45">
        <f>'LAUS File'!G103</f>
        <v>0</v>
      </c>
      <c r="F84" s="45" t="e">
        <f>'LAUS File'!#REF!</f>
        <v>#REF!</v>
      </c>
      <c r="G84" s="45">
        <f>'LAUS File'!I103</f>
        <v>0</v>
      </c>
      <c r="H84" s="45">
        <f>'LAUS File'!J103</f>
        <v>0</v>
      </c>
      <c r="I84" s="45">
        <f>'LAUS File'!K103</f>
        <v>0</v>
      </c>
      <c r="J84" s="45">
        <f>'LAUS File'!L103</f>
        <v>0</v>
      </c>
      <c r="K84" s="45">
        <f>'LAUS File'!M103</f>
        <v>0</v>
      </c>
      <c r="L84" s="45">
        <f>'LAUS File'!N103</f>
        <v>0</v>
      </c>
      <c r="M84" s="45">
        <f>'LAUS File'!O103</f>
        <v>0</v>
      </c>
      <c r="N84" s="45">
        <f>'LAUS File'!P103</f>
        <v>0</v>
      </c>
      <c r="O84" s="45">
        <f>'LAUS File'!Q103</f>
        <v>0</v>
      </c>
    </row>
    <row r="85" spans="1:15" s="22" customFormat="1">
      <c r="A85" s="3"/>
      <c r="B85" s="3" t="s">
        <v>2</v>
      </c>
      <c r="C85" s="45">
        <v>43</v>
      </c>
      <c r="D85" s="45">
        <f>'LAUS File'!F104</f>
        <v>0</v>
      </c>
      <c r="E85" s="45">
        <f>'LAUS File'!G104</f>
        <v>0</v>
      </c>
      <c r="F85" s="45" t="e">
        <f>'LAUS File'!#REF!</f>
        <v>#REF!</v>
      </c>
      <c r="G85" s="45">
        <f>'LAUS File'!I104</f>
        <v>0</v>
      </c>
      <c r="H85" s="45">
        <f>'LAUS File'!J104</f>
        <v>0</v>
      </c>
      <c r="I85" s="45">
        <f>'LAUS File'!K104</f>
        <v>0</v>
      </c>
      <c r="J85" s="45">
        <f>'LAUS File'!L104</f>
        <v>0</v>
      </c>
      <c r="K85" s="45">
        <f>'LAUS File'!M104</f>
        <v>0</v>
      </c>
      <c r="L85" s="45">
        <f>'LAUS File'!N104</f>
        <v>0</v>
      </c>
      <c r="M85" s="45">
        <f>'LAUS File'!O104</f>
        <v>0</v>
      </c>
      <c r="N85" s="45">
        <f>'LAUS File'!P104</f>
        <v>0</v>
      </c>
      <c r="O85" s="45">
        <f>'LAUS File'!Q104</f>
        <v>0</v>
      </c>
    </row>
    <row r="86" spans="1:15" s="22" customFormat="1">
      <c r="A86" s="3"/>
      <c r="B86" s="3" t="s">
        <v>3</v>
      </c>
      <c r="C86" s="46">
        <v>4.9000000000000004</v>
      </c>
      <c r="D86" s="46">
        <f>'LAUS File'!F105</f>
        <v>0</v>
      </c>
      <c r="E86" s="46">
        <f>'LAUS File'!G105</f>
        <v>0</v>
      </c>
      <c r="F86" s="46" t="e">
        <f>'LAUS File'!#REF!</f>
        <v>#REF!</v>
      </c>
      <c r="G86" s="46">
        <f>'LAUS File'!I105</f>
        <v>0</v>
      </c>
      <c r="H86" s="46">
        <f>'LAUS File'!J105</f>
        <v>0</v>
      </c>
      <c r="I86" s="46">
        <f>'LAUS File'!K105</f>
        <v>0</v>
      </c>
      <c r="J86" s="46">
        <f>'LAUS File'!L105</f>
        <v>0</v>
      </c>
      <c r="K86" s="46">
        <f>'LAUS File'!M105</f>
        <v>0</v>
      </c>
      <c r="L86" s="46">
        <f>'LAUS File'!N105</f>
        <v>0</v>
      </c>
      <c r="M86" s="46">
        <f>'LAUS File'!O105</f>
        <v>0</v>
      </c>
      <c r="N86" s="46">
        <f>'LAUS File'!P105</f>
        <v>0</v>
      </c>
      <c r="O86" s="46">
        <f>'LAUS File'!Q105</f>
        <v>0</v>
      </c>
    </row>
    <row r="87" spans="1:15" s="22" customFormat="1">
      <c r="A87" s="3"/>
      <c r="B87" s="3"/>
      <c r="C87" s="46" t="s">
        <v>857</v>
      </c>
      <c r="D87" s="46"/>
      <c r="E87" s="46"/>
      <c r="F87" s="46"/>
      <c r="G87" s="46"/>
      <c r="H87" s="46"/>
      <c r="I87" s="46"/>
      <c r="J87" s="46"/>
      <c r="K87" s="46"/>
      <c r="L87" s="46"/>
      <c r="M87" s="46"/>
      <c r="N87" s="46"/>
      <c r="O87" s="46"/>
    </row>
    <row r="88" spans="1:15">
      <c r="A88" s="45" t="s">
        <v>62</v>
      </c>
      <c r="B88" s="3" t="s">
        <v>0</v>
      </c>
      <c r="C88" s="45">
        <v>33926</v>
      </c>
      <c r="D88" s="45">
        <f>'LAUS File'!F106</f>
        <v>0</v>
      </c>
      <c r="E88" s="45">
        <f>'LAUS File'!G106</f>
        <v>0</v>
      </c>
      <c r="F88" s="45" t="e">
        <f>'LAUS File'!#REF!</f>
        <v>#REF!</v>
      </c>
      <c r="G88" s="45">
        <f>'LAUS File'!I106</f>
        <v>0</v>
      </c>
      <c r="H88" s="45">
        <f>'LAUS File'!J106</f>
        <v>0</v>
      </c>
      <c r="I88" s="45">
        <f>'LAUS File'!K106</f>
        <v>0</v>
      </c>
      <c r="J88" s="45">
        <f>'LAUS File'!L106</f>
        <v>0</v>
      </c>
      <c r="K88" s="45">
        <f>'LAUS File'!M106</f>
        <v>0</v>
      </c>
      <c r="L88" s="45">
        <f>'LAUS File'!N106</f>
        <v>0</v>
      </c>
      <c r="M88" s="45">
        <f>'LAUS File'!O106</f>
        <v>0</v>
      </c>
      <c r="N88" s="45">
        <f>'LAUS File'!P106</f>
        <v>0</v>
      </c>
      <c r="O88" s="45">
        <f>'LAUS File'!Q106</f>
        <v>0</v>
      </c>
    </row>
    <row r="89" spans="1:15">
      <c r="A89" s="45"/>
      <c r="B89" s="3" t="s">
        <v>152</v>
      </c>
      <c r="C89" s="45">
        <v>31877</v>
      </c>
      <c r="D89" s="45">
        <f>'LAUS File'!F107</f>
        <v>0</v>
      </c>
      <c r="E89" s="45">
        <f>'LAUS File'!G107</f>
        <v>0</v>
      </c>
      <c r="F89" s="45" t="e">
        <f>'LAUS File'!#REF!</f>
        <v>#REF!</v>
      </c>
      <c r="G89" s="45">
        <f>'LAUS File'!I107</f>
        <v>0</v>
      </c>
      <c r="H89" s="45">
        <f>'LAUS File'!J107</f>
        <v>0</v>
      </c>
      <c r="I89" s="45">
        <f>'LAUS File'!K107</f>
        <v>0</v>
      </c>
      <c r="J89" s="45">
        <f>'LAUS File'!L107</f>
        <v>0</v>
      </c>
      <c r="K89" s="45">
        <f>'LAUS File'!M107</f>
        <v>0</v>
      </c>
      <c r="L89" s="45">
        <f>'LAUS File'!N107</f>
        <v>0</v>
      </c>
      <c r="M89" s="45">
        <f>'LAUS File'!O107</f>
        <v>0</v>
      </c>
      <c r="N89" s="45">
        <f>'LAUS File'!P107</f>
        <v>0</v>
      </c>
      <c r="O89" s="45">
        <f>'LAUS File'!Q107</f>
        <v>0</v>
      </c>
    </row>
    <row r="90" spans="1:15">
      <c r="A90" s="45"/>
      <c r="B90" s="3" t="s">
        <v>2</v>
      </c>
      <c r="C90" s="45">
        <v>2049</v>
      </c>
      <c r="D90" s="45">
        <f>'LAUS File'!F108</f>
        <v>0</v>
      </c>
      <c r="E90" s="45">
        <f>'LAUS File'!G108</f>
        <v>0</v>
      </c>
      <c r="F90" s="45" t="e">
        <f>'LAUS File'!#REF!</f>
        <v>#REF!</v>
      </c>
      <c r="G90" s="45">
        <f>'LAUS File'!I108</f>
        <v>0</v>
      </c>
      <c r="H90" s="45">
        <f>'LAUS File'!J108</f>
        <v>0</v>
      </c>
      <c r="I90" s="45">
        <f>'LAUS File'!K108</f>
        <v>0</v>
      </c>
      <c r="J90" s="45">
        <f>'LAUS File'!L108</f>
        <v>0</v>
      </c>
      <c r="K90" s="45">
        <f>'LAUS File'!M108</f>
        <v>0</v>
      </c>
      <c r="L90" s="45">
        <f>'LAUS File'!N108</f>
        <v>0</v>
      </c>
      <c r="M90" s="45">
        <f>'LAUS File'!O108</f>
        <v>0</v>
      </c>
      <c r="N90" s="45">
        <f>'LAUS File'!P108</f>
        <v>0</v>
      </c>
      <c r="O90" s="45">
        <f>'LAUS File'!Q108</f>
        <v>0</v>
      </c>
    </row>
    <row r="91" spans="1:15" s="22" customFormat="1">
      <c r="A91" s="45"/>
      <c r="B91" s="3" t="s">
        <v>3</v>
      </c>
      <c r="C91" s="46">
        <v>6</v>
      </c>
      <c r="D91" s="46">
        <f>'LAUS File'!F109</f>
        <v>0</v>
      </c>
      <c r="E91" s="46">
        <f>'LAUS File'!G109</f>
        <v>0</v>
      </c>
      <c r="F91" s="46" t="e">
        <f>'LAUS File'!#REF!</f>
        <v>#REF!</v>
      </c>
      <c r="G91" s="46">
        <f>'LAUS File'!I109</f>
        <v>0</v>
      </c>
      <c r="H91" s="46">
        <f>'LAUS File'!J109</f>
        <v>0</v>
      </c>
      <c r="I91" s="46">
        <f>'LAUS File'!K109</f>
        <v>0</v>
      </c>
      <c r="J91" s="46">
        <f>'LAUS File'!L109</f>
        <v>0</v>
      </c>
      <c r="K91" s="46">
        <f>'LAUS File'!M109</f>
        <v>0</v>
      </c>
      <c r="L91" s="46">
        <f>'LAUS File'!N109</f>
        <v>0</v>
      </c>
      <c r="M91" s="46">
        <f>'LAUS File'!O109</f>
        <v>0</v>
      </c>
      <c r="N91" s="46">
        <f>'LAUS File'!P109</f>
        <v>0</v>
      </c>
      <c r="O91" s="46">
        <f>'LAUS File'!Q109</f>
        <v>0</v>
      </c>
    </row>
    <row r="92" spans="1:15" s="22" customFormat="1">
      <c r="A92" s="45"/>
      <c r="B92" s="3"/>
      <c r="C92" s="46" t="s">
        <v>857</v>
      </c>
      <c r="D92" s="46"/>
      <c r="E92" s="46"/>
      <c r="F92" s="46"/>
      <c r="G92" s="46"/>
      <c r="H92" s="46"/>
      <c r="I92" s="46"/>
      <c r="J92" s="46"/>
      <c r="K92" s="46"/>
      <c r="L92" s="46"/>
      <c r="M92" s="46"/>
      <c r="N92" s="46"/>
      <c r="O92" s="46"/>
    </row>
    <row r="93" spans="1:15" s="22" customFormat="1">
      <c r="A93" s="3" t="s">
        <v>45</v>
      </c>
      <c r="B93" s="3" t="s">
        <v>0</v>
      </c>
      <c r="C93" s="45">
        <v>9601</v>
      </c>
      <c r="D93" s="45">
        <f>'LAUS File'!F110</f>
        <v>0</v>
      </c>
      <c r="E93" s="45">
        <f>'LAUS File'!G110</f>
        <v>0</v>
      </c>
      <c r="F93" s="45" t="e">
        <f>'LAUS File'!#REF!</f>
        <v>#REF!</v>
      </c>
      <c r="G93" s="45">
        <f>'LAUS File'!I110</f>
        <v>0</v>
      </c>
      <c r="H93" s="45">
        <f>'LAUS File'!J110</f>
        <v>0</v>
      </c>
      <c r="I93" s="45">
        <f>'LAUS File'!K110</f>
        <v>0</v>
      </c>
      <c r="J93" s="45">
        <f>'LAUS File'!L110</f>
        <v>0</v>
      </c>
      <c r="K93" s="45">
        <f>'LAUS File'!M110</f>
        <v>0</v>
      </c>
      <c r="L93" s="45">
        <f>'LAUS File'!N110</f>
        <v>0</v>
      </c>
      <c r="M93" s="45">
        <f>'LAUS File'!O110</f>
        <v>0</v>
      </c>
      <c r="N93" s="45">
        <f>'LAUS File'!P110</f>
        <v>0</v>
      </c>
      <c r="O93" s="45">
        <f>'LAUS File'!Q110</f>
        <v>0</v>
      </c>
    </row>
    <row r="94" spans="1:15">
      <c r="A94" s="3"/>
      <c r="B94" s="3" t="s">
        <v>152</v>
      </c>
      <c r="C94" s="45">
        <v>9083</v>
      </c>
      <c r="D94" s="45">
        <f>'LAUS File'!F111</f>
        <v>0</v>
      </c>
      <c r="E94" s="45">
        <f>'LAUS File'!G111</f>
        <v>0</v>
      </c>
      <c r="F94" s="45" t="e">
        <f>'LAUS File'!#REF!</f>
        <v>#REF!</v>
      </c>
      <c r="G94" s="45">
        <f>'LAUS File'!I111</f>
        <v>0</v>
      </c>
      <c r="H94" s="45">
        <f>'LAUS File'!J111</f>
        <v>0</v>
      </c>
      <c r="I94" s="45">
        <f>'LAUS File'!K111</f>
        <v>0</v>
      </c>
      <c r="J94" s="45">
        <f>'LAUS File'!L111</f>
        <v>0</v>
      </c>
      <c r="K94" s="45">
        <f>'LAUS File'!M111</f>
        <v>0</v>
      </c>
      <c r="L94" s="45">
        <f>'LAUS File'!N111</f>
        <v>0</v>
      </c>
      <c r="M94" s="45">
        <f>'LAUS File'!O111</f>
        <v>0</v>
      </c>
      <c r="N94" s="45">
        <f>'LAUS File'!P111</f>
        <v>0</v>
      </c>
      <c r="O94" s="45">
        <f>'LAUS File'!Q111</f>
        <v>0</v>
      </c>
    </row>
    <row r="95" spans="1:15">
      <c r="A95" s="3"/>
      <c r="B95" s="3" t="s">
        <v>2</v>
      </c>
      <c r="C95" s="45">
        <v>518</v>
      </c>
      <c r="D95" s="45">
        <f>'LAUS File'!F112</f>
        <v>0</v>
      </c>
      <c r="E95" s="45">
        <f>'LAUS File'!G112</f>
        <v>0</v>
      </c>
      <c r="F95" s="45" t="e">
        <f>'LAUS File'!#REF!</f>
        <v>#REF!</v>
      </c>
      <c r="G95" s="45">
        <f>'LAUS File'!I112</f>
        <v>0</v>
      </c>
      <c r="H95" s="45">
        <f>'LAUS File'!J112</f>
        <v>0</v>
      </c>
      <c r="I95" s="45">
        <f>'LAUS File'!K112</f>
        <v>0</v>
      </c>
      <c r="J95" s="45">
        <f>'LAUS File'!L112</f>
        <v>0</v>
      </c>
      <c r="K95" s="45">
        <f>'LAUS File'!M112</f>
        <v>0</v>
      </c>
      <c r="L95" s="45">
        <f>'LAUS File'!N112</f>
        <v>0</v>
      </c>
      <c r="M95" s="45">
        <f>'LAUS File'!O112</f>
        <v>0</v>
      </c>
      <c r="N95" s="45">
        <f>'LAUS File'!P112</f>
        <v>0</v>
      </c>
      <c r="O95" s="45">
        <f>'LAUS File'!Q112</f>
        <v>0</v>
      </c>
    </row>
    <row r="96" spans="1:15">
      <c r="A96" s="3"/>
      <c r="B96" s="3" t="s">
        <v>3</v>
      </c>
      <c r="C96" s="46">
        <v>5.4</v>
      </c>
      <c r="D96" s="46">
        <f>'LAUS File'!F113</f>
        <v>0</v>
      </c>
      <c r="E96" s="46">
        <f>'LAUS File'!G113</f>
        <v>0</v>
      </c>
      <c r="F96" s="46" t="e">
        <f>'LAUS File'!#REF!</f>
        <v>#REF!</v>
      </c>
      <c r="G96" s="46">
        <f>'LAUS File'!I113</f>
        <v>0</v>
      </c>
      <c r="H96" s="46">
        <f>'LAUS File'!J113</f>
        <v>0</v>
      </c>
      <c r="I96" s="46">
        <f>'LAUS File'!K113</f>
        <v>0</v>
      </c>
      <c r="J96" s="46">
        <f>'LAUS File'!L113</f>
        <v>0</v>
      </c>
      <c r="K96" s="46">
        <f>'LAUS File'!M113</f>
        <v>0</v>
      </c>
      <c r="L96" s="46">
        <f>'LAUS File'!N113</f>
        <v>0</v>
      </c>
      <c r="M96" s="46">
        <f>'LAUS File'!O113</f>
        <v>0</v>
      </c>
      <c r="N96" s="46">
        <f>'LAUS File'!P113</f>
        <v>0</v>
      </c>
      <c r="O96" s="46">
        <f>'LAUS File'!Q113</f>
        <v>0</v>
      </c>
    </row>
    <row r="97" spans="1:15">
      <c r="A97" s="3"/>
      <c r="B97" s="3"/>
      <c r="C97" s="46" t="s">
        <v>857</v>
      </c>
      <c r="D97" s="46"/>
      <c r="E97" s="46"/>
      <c r="F97" s="46"/>
      <c r="G97" s="46"/>
      <c r="H97" s="46"/>
      <c r="I97" s="46"/>
      <c r="J97" s="46"/>
      <c r="K97" s="46"/>
      <c r="L97" s="46"/>
      <c r="M97" s="46"/>
      <c r="N97" s="46"/>
      <c r="O97" s="46"/>
    </row>
    <row r="98" spans="1:15" s="22" customFormat="1">
      <c r="A98" s="45" t="s">
        <v>194</v>
      </c>
      <c r="B98" s="3" t="s">
        <v>0</v>
      </c>
      <c r="C98" s="45">
        <v>4071</v>
      </c>
      <c r="D98" s="45">
        <f>'LAUS File'!F114</f>
        <v>0</v>
      </c>
      <c r="E98" s="45">
        <f>'LAUS File'!G114</f>
        <v>0</v>
      </c>
      <c r="F98" s="45" t="e">
        <f>'LAUS File'!#REF!</f>
        <v>#REF!</v>
      </c>
      <c r="G98" s="45">
        <f>'LAUS File'!I114</f>
        <v>0</v>
      </c>
      <c r="H98" s="45">
        <f>'LAUS File'!J114</f>
        <v>0</v>
      </c>
      <c r="I98" s="45">
        <f>'LAUS File'!K114</f>
        <v>0</v>
      </c>
      <c r="J98" s="45">
        <f>'LAUS File'!L114</f>
        <v>0</v>
      </c>
      <c r="K98" s="45">
        <f>'LAUS File'!M114</f>
        <v>0</v>
      </c>
      <c r="L98" s="45">
        <f>'LAUS File'!N114</f>
        <v>0</v>
      </c>
      <c r="M98" s="45">
        <f>'LAUS File'!O114</f>
        <v>0</v>
      </c>
      <c r="N98" s="45">
        <f>'LAUS File'!P114</f>
        <v>0</v>
      </c>
      <c r="O98" s="45">
        <f>'LAUS File'!Q114</f>
        <v>0</v>
      </c>
    </row>
    <row r="99" spans="1:15" s="22" customFormat="1">
      <c r="A99" s="45"/>
      <c r="B99" s="3" t="s">
        <v>152</v>
      </c>
      <c r="C99" s="45">
        <v>3852</v>
      </c>
      <c r="D99" s="45">
        <f>'LAUS File'!F115</f>
        <v>0</v>
      </c>
      <c r="E99" s="45">
        <f>'LAUS File'!G115</f>
        <v>0</v>
      </c>
      <c r="F99" s="45" t="e">
        <f>'LAUS File'!#REF!</f>
        <v>#REF!</v>
      </c>
      <c r="G99" s="45">
        <f>'LAUS File'!I115</f>
        <v>0</v>
      </c>
      <c r="H99" s="45">
        <f>'LAUS File'!J115</f>
        <v>0</v>
      </c>
      <c r="I99" s="45">
        <f>'LAUS File'!K115</f>
        <v>0</v>
      </c>
      <c r="J99" s="45">
        <f>'LAUS File'!L115</f>
        <v>0</v>
      </c>
      <c r="K99" s="45">
        <f>'LAUS File'!M115</f>
        <v>0</v>
      </c>
      <c r="L99" s="45">
        <f>'LAUS File'!N115</f>
        <v>0</v>
      </c>
      <c r="M99" s="45">
        <f>'LAUS File'!O115</f>
        <v>0</v>
      </c>
      <c r="N99" s="45">
        <f>'LAUS File'!P115</f>
        <v>0</v>
      </c>
      <c r="O99" s="45">
        <f>'LAUS File'!Q115</f>
        <v>0</v>
      </c>
    </row>
    <row r="100" spans="1:15">
      <c r="A100" s="45"/>
      <c r="B100" s="3" t="s">
        <v>2</v>
      </c>
      <c r="C100" s="45">
        <v>219</v>
      </c>
      <c r="D100" s="45">
        <f>'LAUS File'!F116</f>
        <v>0</v>
      </c>
      <c r="E100" s="45">
        <f>'LAUS File'!G116</f>
        <v>0</v>
      </c>
      <c r="F100" s="45" t="e">
        <f>'LAUS File'!#REF!</f>
        <v>#REF!</v>
      </c>
      <c r="G100" s="45">
        <f>'LAUS File'!I116</f>
        <v>0</v>
      </c>
      <c r="H100" s="45">
        <f>'LAUS File'!J116</f>
        <v>0</v>
      </c>
      <c r="I100" s="45">
        <f>'LAUS File'!K116</f>
        <v>0</v>
      </c>
      <c r="J100" s="45">
        <f>'LAUS File'!L116</f>
        <v>0</v>
      </c>
      <c r="K100" s="45">
        <f>'LAUS File'!M116</f>
        <v>0</v>
      </c>
      <c r="L100" s="45">
        <f>'LAUS File'!N116</f>
        <v>0</v>
      </c>
      <c r="M100" s="45">
        <f>'LAUS File'!O116</f>
        <v>0</v>
      </c>
      <c r="N100" s="45">
        <f>'LAUS File'!P116</f>
        <v>0</v>
      </c>
      <c r="O100" s="45">
        <f>'LAUS File'!Q116</f>
        <v>0</v>
      </c>
    </row>
    <row r="101" spans="1:15">
      <c r="A101" s="45"/>
      <c r="B101" s="3" t="s">
        <v>3</v>
      </c>
      <c r="C101" s="46">
        <v>5.4</v>
      </c>
      <c r="D101" s="46">
        <f>'LAUS File'!F117</f>
        <v>0</v>
      </c>
      <c r="E101" s="46">
        <f>'LAUS File'!G117</f>
        <v>0</v>
      </c>
      <c r="F101" s="46" t="e">
        <f>'LAUS File'!#REF!</f>
        <v>#REF!</v>
      </c>
      <c r="G101" s="46">
        <f>'LAUS File'!I117</f>
        <v>0</v>
      </c>
      <c r="H101" s="46">
        <f>'LAUS File'!J117</f>
        <v>0</v>
      </c>
      <c r="I101" s="46">
        <f>'LAUS File'!K117</f>
        <v>0</v>
      </c>
      <c r="J101" s="46">
        <f>'LAUS File'!L117</f>
        <v>0</v>
      </c>
      <c r="K101" s="46">
        <f>'LAUS File'!M117</f>
        <v>0</v>
      </c>
      <c r="L101" s="46">
        <f>'LAUS File'!N117</f>
        <v>0</v>
      </c>
      <c r="M101" s="46">
        <f>'LAUS File'!O117</f>
        <v>0</v>
      </c>
      <c r="N101" s="46">
        <f>'LAUS File'!P117</f>
        <v>0</v>
      </c>
      <c r="O101" s="46">
        <f>'LAUS File'!Q117</f>
        <v>0</v>
      </c>
    </row>
    <row r="102" spans="1:15">
      <c r="A102" s="45"/>
      <c r="B102" s="3"/>
      <c r="C102" s="46" t="s">
        <v>857</v>
      </c>
      <c r="D102" s="46"/>
      <c r="E102" s="46"/>
      <c r="F102" s="46"/>
      <c r="G102" s="46"/>
      <c r="H102" s="46"/>
      <c r="I102" s="46"/>
      <c r="J102" s="46"/>
      <c r="K102" s="46"/>
      <c r="L102" s="46"/>
      <c r="M102" s="46"/>
      <c r="N102" s="46"/>
      <c r="O102" s="46"/>
    </row>
    <row r="103" spans="1:15">
      <c r="A103" s="45" t="s">
        <v>63</v>
      </c>
      <c r="B103" s="3" t="s">
        <v>0</v>
      </c>
      <c r="C103" s="45">
        <v>5247</v>
      </c>
      <c r="D103" s="45">
        <f>'LAUS File'!F118</f>
        <v>0</v>
      </c>
      <c r="E103" s="45">
        <f>'LAUS File'!G118</f>
        <v>0</v>
      </c>
      <c r="F103" s="45" t="e">
        <f>'LAUS File'!#REF!</f>
        <v>#REF!</v>
      </c>
      <c r="G103" s="45">
        <f>'LAUS File'!I118</f>
        <v>0</v>
      </c>
      <c r="H103" s="45">
        <f>'LAUS File'!J118</f>
        <v>0</v>
      </c>
      <c r="I103" s="45">
        <f>'LAUS File'!K118</f>
        <v>0</v>
      </c>
      <c r="J103" s="45">
        <f>'LAUS File'!L118</f>
        <v>0</v>
      </c>
      <c r="K103" s="45">
        <f>'LAUS File'!M118</f>
        <v>0</v>
      </c>
      <c r="L103" s="45">
        <f>'LAUS File'!N118</f>
        <v>0</v>
      </c>
      <c r="M103" s="45">
        <f>'LAUS File'!O118</f>
        <v>0</v>
      </c>
      <c r="N103" s="45">
        <f>'LAUS File'!P118</f>
        <v>0</v>
      </c>
      <c r="O103" s="45">
        <f>'LAUS File'!Q118</f>
        <v>0</v>
      </c>
    </row>
    <row r="104" spans="1:15" s="22" customFormat="1">
      <c r="A104" s="45"/>
      <c r="B104" s="3" t="s">
        <v>152</v>
      </c>
      <c r="C104" s="45">
        <v>5008</v>
      </c>
      <c r="D104" s="45">
        <f>'LAUS File'!F119</f>
        <v>0</v>
      </c>
      <c r="E104" s="45">
        <f>'LAUS File'!G119</f>
        <v>0</v>
      </c>
      <c r="F104" s="45" t="e">
        <f>'LAUS File'!#REF!</f>
        <v>#REF!</v>
      </c>
      <c r="G104" s="45">
        <f>'LAUS File'!I119</f>
        <v>0</v>
      </c>
      <c r="H104" s="45">
        <f>'LAUS File'!J119</f>
        <v>0</v>
      </c>
      <c r="I104" s="45">
        <f>'LAUS File'!K119</f>
        <v>0</v>
      </c>
      <c r="J104" s="45">
        <f>'LAUS File'!L119</f>
        <v>0</v>
      </c>
      <c r="K104" s="45">
        <f>'LAUS File'!M119</f>
        <v>0</v>
      </c>
      <c r="L104" s="45">
        <f>'LAUS File'!N119</f>
        <v>0</v>
      </c>
      <c r="M104" s="45">
        <f>'LAUS File'!O119</f>
        <v>0</v>
      </c>
      <c r="N104" s="45">
        <f>'LAUS File'!P119</f>
        <v>0</v>
      </c>
      <c r="O104" s="45">
        <f>'LAUS File'!Q119</f>
        <v>0</v>
      </c>
    </row>
    <row r="105" spans="1:15" s="22" customFormat="1">
      <c r="A105" s="45"/>
      <c r="B105" s="3" t="s">
        <v>2</v>
      </c>
      <c r="C105" s="45">
        <v>239</v>
      </c>
      <c r="D105" s="45">
        <f>'LAUS File'!F120</f>
        <v>0</v>
      </c>
      <c r="E105" s="45">
        <f>'LAUS File'!G120</f>
        <v>0</v>
      </c>
      <c r="F105" s="45" t="e">
        <f>'LAUS File'!#REF!</f>
        <v>#REF!</v>
      </c>
      <c r="G105" s="45">
        <f>'LAUS File'!I120</f>
        <v>0</v>
      </c>
      <c r="H105" s="45">
        <f>'LAUS File'!J120</f>
        <v>0</v>
      </c>
      <c r="I105" s="45">
        <f>'LAUS File'!K120</f>
        <v>0</v>
      </c>
      <c r="J105" s="45">
        <f>'LAUS File'!L120</f>
        <v>0</v>
      </c>
      <c r="K105" s="45">
        <f>'LAUS File'!M120</f>
        <v>0</v>
      </c>
      <c r="L105" s="45">
        <f>'LAUS File'!N120</f>
        <v>0</v>
      </c>
      <c r="M105" s="45">
        <f>'LAUS File'!O120</f>
        <v>0</v>
      </c>
      <c r="N105" s="45">
        <f>'LAUS File'!P120</f>
        <v>0</v>
      </c>
      <c r="O105" s="45">
        <f>'LAUS File'!Q120</f>
        <v>0</v>
      </c>
    </row>
    <row r="106" spans="1:15">
      <c r="A106" s="45"/>
      <c r="B106" s="3" t="s">
        <v>3</v>
      </c>
      <c r="C106" s="46">
        <v>4.5999999999999996</v>
      </c>
      <c r="D106" s="46">
        <f>'LAUS File'!F121</f>
        <v>0</v>
      </c>
      <c r="E106" s="46">
        <f>'LAUS File'!G121</f>
        <v>0</v>
      </c>
      <c r="F106" s="46" t="e">
        <f>'LAUS File'!#REF!</f>
        <v>#REF!</v>
      </c>
      <c r="G106" s="46">
        <f>'LAUS File'!I121</f>
        <v>0</v>
      </c>
      <c r="H106" s="46">
        <f>'LAUS File'!J121</f>
        <v>0</v>
      </c>
      <c r="I106" s="46">
        <f>'LAUS File'!K121</f>
        <v>0</v>
      </c>
      <c r="J106" s="46">
        <f>'LAUS File'!L121</f>
        <v>0</v>
      </c>
      <c r="K106" s="46">
        <f>'LAUS File'!M121</f>
        <v>0</v>
      </c>
      <c r="L106" s="46">
        <f>'LAUS File'!N121</f>
        <v>0</v>
      </c>
      <c r="M106" s="46">
        <f>'LAUS File'!O121</f>
        <v>0</v>
      </c>
      <c r="N106" s="46">
        <f>'LAUS File'!P121</f>
        <v>0</v>
      </c>
      <c r="O106" s="46">
        <f>'LAUS File'!Q121</f>
        <v>0</v>
      </c>
    </row>
    <row r="107" spans="1:15">
      <c r="A107" s="45"/>
      <c r="B107" s="3"/>
      <c r="C107" s="21" t="s">
        <v>857</v>
      </c>
      <c r="D107" s="21"/>
      <c r="E107" s="21"/>
      <c r="F107" s="21"/>
      <c r="G107" s="21"/>
      <c r="H107" s="21"/>
      <c r="I107" s="21"/>
      <c r="J107" s="21"/>
      <c r="K107" s="21"/>
      <c r="L107" s="21"/>
      <c r="M107" s="21"/>
      <c r="N107" s="21"/>
      <c r="O107" s="21"/>
    </row>
    <row r="108" spans="1:15">
      <c r="A108" s="45" t="s">
        <v>171</v>
      </c>
      <c r="B108" s="3" t="s">
        <v>0</v>
      </c>
      <c r="C108" s="47">
        <v>584</v>
      </c>
      <c r="D108" s="47">
        <f>'LAUS File'!F122</f>
        <v>0</v>
      </c>
      <c r="E108" s="47">
        <f>'LAUS File'!G122</f>
        <v>0</v>
      </c>
      <c r="F108" s="47" t="e">
        <f>'LAUS File'!#REF!</f>
        <v>#REF!</v>
      </c>
      <c r="G108" s="47">
        <f>'LAUS File'!I122</f>
        <v>0</v>
      </c>
      <c r="H108" s="47">
        <f>'LAUS File'!J122</f>
        <v>0</v>
      </c>
      <c r="I108" s="47">
        <f>'LAUS File'!K122</f>
        <v>0</v>
      </c>
      <c r="J108" s="47">
        <f>'LAUS File'!L122</f>
        <v>0</v>
      </c>
      <c r="K108" s="47">
        <f>'LAUS File'!M122</f>
        <v>0</v>
      </c>
      <c r="L108" s="47">
        <f>'LAUS File'!N122</f>
        <v>0</v>
      </c>
      <c r="M108" s="47">
        <f>'LAUS File'!O122</f>
        <v>0</v>
      </c>
      <c r="N108" s="47">
        <f>'LAUS File'!P122</f>
        <v>0</v>
      </c>
      <c r="O108" s="47">
        <f>'LAUS File'!Q122</f>
        <v>0</v>
      </c>
    </row>
    <row r="109" spans="1:15">
      <c r="A109" s="45"/>
      <c r="B109" s="3" t="s">
        <v>1</v>
      </c>
      <c r="C109" s="47">
        <v>527</v>
      </c>
      <c r="D109" s="47">
        <f>'LAUS File'!F123</f>
        <v>0</v>
      </c>
      <c r="E109" s="47">
        <f>'LAUS File'!G123</f>
        <v>0</v>
      </c>
      <c r="F109" s="47" t="e">
        <f>'LAUS File'!#REF!</f>
        <v>#REF!</v>
      </c>
      <c r="G109" s="47">
        <f>'LAUS File'!I123</f>
        <v>0</v>
      </c>
      <c r="H109" s="47">
        <f>'LAUS File'!J123</f>
        <v>0</v>
      </c>
      <c r="I109" s="47">
        <f>'LAUS File'!K123</f>
        <v>0</v>
      </c>
      <c r="J109" s="47">
        <f>'LAUS File'!L123</f>
        <v>0</v>
      </c>
      <c r="K109" s="47">
        <f>'LAUS File'!M123</f>
        <v>0</v>
      </c>
      <c r="L109" s="47">
        <f>'LAUS File'!N123</f>
        <v>0</v>
      </c>
      <c r="M109" s="47">
        <f>'LAUS File'!O123</f>
        <v>0</v>
      </c>
      <c r="N109" s="47">
        <f>'LAUS File'!P123</f>
        <v>0</v>
      </c>
      <c r="O109" s="47">
        <f>'LAUS File'!Q123</f>
        <v>0</v>
      </c>
    </row>
    <row r="110" spans="1:15">
      <c r="A110" s="45"/>
      <c r="B110" s="3" t="s">
        <v>2</v>
      </c>
      <c r="C110" s="47">
        <v>57</v>
      </c>
      <c r="D110" s="47">
        <f>'LAUS File'!F124</f>
        <v>0</v>
      </c>
      <c r="E110" s="47">
        <f>'LAUS File'!G124</f>
        <v>0</v>
      </c>
      <c r="F110" s="47" t="e">
        <f>'LAUS File'!#REF!</f>
        <v>#REF!</v>
      </c>
      <c r="G110" s="47">
        <f>'LAUS File'!I124</f>
        <v>0</v>
      </c>
      <c r="H110" s="47">
        <f>'LAUS File'!J124</f>
        <v>0</v>
      </c>
      <c r="I110" s="47">
        <f>'LAUS File'!K124</f>
        <v>0</v>
      </c>
      <c r="J110" s="47">
        <f>'LAUS File'!L124</f>
        <v>0</v>
      </c>
      <c r="K110" s="47">
        <f>'LAUS File'!M124</f>
        <v>0</v>
      </c>
      <c r="L110" s="47">
        <f>'LAUS File'!N124</f>
        <v>0</v>
      </c>
      <c r="M110" s="47">
        <f>'LAUS File'!O124</f>
        <v>0</v>
      </c>
      <c r="N110" s="47">
        <f>'LAUS File'!P124</f>
        <v>0</v>
      </c>
      <c r="O110" s="47">
        <f>'LAUS File'!Q124</f>
        <v>0</v>
      </c>
    </row>
    <row r="111" spans="1:15">
      <c r="A111" s="45"/>
      <c r="B111" s="3" t="s">
        <v>3</v>
      </c>
      <c r="C111" s="21">
        <v>9.8000000000000007</v>
      </c>
      <c r="D111" s="21">
        <f>'LAUS File'!F125</f>
        <v>0</v>
      </c>
      <c r="E111" s="21">
        <f>'LAUS File'!G125</f>
        <v>0</v>
      </c>
      <c r="F111" s="21" t="e">
        <f>'LAUS File'!#REF!</f>
        <v>#REF!</v>
      </c>
      <c r="G111" s="21">
        <f>'LAUS File'!I125</f>
        <v>0</v>
      </c>
      <c r="H111" s="21">
        <f>'LAUS File'!J125</f>
        <v>0</v>
      </c>
      <c r="I111" s="21">
        <f>'LAUS File'!K125</f>
        <v>0</v>
      </c>
      <c r="J111" s="21">
        <f>'LAUS File'!L125</f>
        <v>0</v>
      </c>
      <c r="K111" s="21">
        <f>'LAUS File'!M125</f>
        <v>0</v>
      </c>
      <c r="L111" s="21">
        <f>'LAUS File'!N125</f>
        <v>0</v>
      </c>
      <c r="M111" s="21">
        <f>'LAUS File'!O125</f>
        <v>0</v>
      </c>
      <c r="N111" s="21">
        <f>'LAUS File'!P125</f>
        <v>0</v>
      </c>
      <c r="O111" s="21">
        <f>'LAUS File'!Q125</f>
        <v>0</v>
      </c>
    </row>
    <row r="112" spans="1:15">
      <c r="A112" s="45"/>
      <c r="B112" s="3"/>
      <c r="C112" s="21" t="s">
        <v>857</v>
      </c>
      <c r="D112" s="21"/>
      <c r="E112" s="21"/>
      <c r="F112" s="21"/>
      <c r="G112" s="21"/>
      <c r="H112" s="21"/>
      <c r="I112" s="21"/>
      <c r="J112" s="21"/>
      <c r="K112" s="21"/>
      <c r="L112" s="21"/>
      <c r="M112" s="21"/>
      <c r="N112" s="21"/>
      <c r="O112" s="21"/>
    </row>
    <row r="113" spans="1:15">
      <c r="A113" s="45" t="s">
        <v>129</v>
      </c>
      <c r="B113" s="3" t="s">
        <v>0</v>
      </c>
      <c r="C113" s="45">
        <v>2713</v>
      </c>
      <c r="D113" s="45">
        <f>'LAUS File'!F126</f>
        <v>0</v>
      </c>
      <c r="E113" s="45">
        <f>'LAUS File'!G126</f>
        <v>0</v>
      </c>
      <c r="F113" s="45" t="e">
        <f>'LAUS File'!#REF!</f>
        <v>#REF!</v>
      </c>
      <c r="G113" s="45">
        <f>'LAUS File'!I126</f>
        <v>0</v>
      </c>
      <c r="H113" s="45">
        <f>'LAUS File'!J126</f>
        <v>0</v>
      </c>
      <c r="I113" s="45">
        <f>'LAUS File'!K126</f>
        <v>0</v>
      </c>
      <c r="J113" s="45">
        <f>'LAUS File'!L126</f>
        <v>0</v>
      </c>
      <c r="K113" s="45">
        <f>'LAUS File'!M126</f>
        <v>0</v>
      </c>
      <c r="L113" s="45">
        <f>'LAUS File'!N126</f>
        <v>0</v>
      </c>
      <c r="M113" s="45">
        <f>'LAUS File'!O126</f>
        <v>0</v>
      </c>
      <c r="N113" s="45">
        <f>'LAUS File'!P126</f>
        <v>0</v>
      </c>
      <c r="O113" s="45">
        <f>'LAUS File'!Q126</f>
        <v>0</v>
      </c>
    </row>
    <row r="114" spans="1:15">
      <c r="A114" s="45"/>
      <c r="B114" s="3" t="s">
        <v>152</v>
      </c>
      <c r="C114" s="45">
        <v>2545</v>
      </c>
      <c r="D114" s="45">
        <f>'LAUS File'!F127</f>
        <v>0</v>
      </c>
      <c r="E114" s="45">
        <f>'LAUS File'!G127</f>
        <v>0</v>
      </c>
      <c r="F114" s="45" t="e">
        <f>'LAUS File'!#REF!</f>
        <v>#REF!</v>
      </c>
      <c r="G114" s="45">
        <f>'LAUS File'!I127</f>
        <v>0</v>
      </c>
      <c r="H114" s="45">
        <f>'LAUS File'!J127</f>
        <v>0</v>
      </c>
      <c r="I114" s="45">
        <f>'LAUS File'!K127</f>
        <v>0</v>
      </c>
      <c r="J114" s="45">
        <f>'LAUS File'!L127</f>
        <v>0</v>
      </c>
      <c r="K114" s="45">
        <f>'LAUS File'!M127</f>
        <v>0</v>
      </c>
      <c r="L114" s="45">
        <f>'LAUS File'!N127</f>
        <v>0</v>
      </c>
      <c r="M114" s="45">
        <f>'LAUS File'!O127</f>
        <v>0</v>
      </c>
      <c r="N114" s="45">
        <f>'LAUS File'!P127</f>
        <v>0</v>
      </c>
      <c r="O114" s="45">
        <f>'LAUS File'!Q127</f>
        <v>0</v>
      </c>
    </row>
    <row r="115" spans="1:15" s="22" customFormat="1">
      <c r="A115" s="45"/>
      <c r="B115" s="3" t="s">
        <v>2</v>
      </c>
      <c r="C115" s="45">
        <v>168</v>
      </c>
      <c r="D115" s="45">
        <f>'LAUS File'!F128</f>
        <v>0</v>
      </c>
      <c r="E115" s="45">
        <f>'LAUS File'!G128</f>
        <v>0</v>
      </c>
      <c r="F115" s="45" t="e">
        <f>'LAUS File'!#REF!</f>
        <v>#REF!</v>
      </c>
      <c r="G115" s="45">
        <f>'LAUS File'!I128</f>
        <v>0</v>
      </c>
      <c r="H115" s="45">
        <f>'LAUS File'!J128</f>
        <v>0</v>
      </c>
      <c r="I115" s="45">
        <f>'LAUS File'!K128</f>
        <v>0</v>
      </c>
      <c r="J115" s="45">
        <f>'LAUS File'!L128</f>
        <v>0</v>
      </c>
      <c r="K115" s="45">
        <f>'LAUS File'!M128</f>
        <v>0</v>
      </c>
      <c r="L115" s="45">
        <f>'LAUS File'!N128</f>
        <v>0</v>
      </c>
      <c r="M115" s="45">
        <f>'LAUS File'!O128</f>
        <v>0</v>
      </c>
      <c r="N115" s="45">
        <f>'LAUS File'!P128</f>
        <v>0</v>
      </c>
      <c r="O115" s="45">
        <f>'LAUS File'!Q128</f>
        <v>0</v>
      </c>
    </row>
    <row r="116" spans="1:15" s="22" customFormat="1">
      <c r="A116" s="45"/>
      <c r="B116" s="3" t="s">
        <v>3</v>
      </c>
      <c r="C116" s="46">
        <v>6.2</v>
      </c>
      <c r="D116" s="46">
        <f>'LAUS File'!F129</f>
        <v>0</v>
      </c>
      <c r="E116" s="46">
        <f>'LAUS File'!G129</f>
        <v>0</v>
      </c>
      <c r="F116" s="46" t="e">
        <f>'LAUS File'!#REF!</f>
        <v>#REF!</v>
      </c>
      <c r="G116" s="46">
        <f>'LAUS File'!I129</f>
        <v>0</v>
      </c>
      <c r="H116" s="46">
        <f>'LAUS File'!J129</f>
        <v>0</v>
      </c>
      <c r="I116" s="46">
        <f>'LAUS File'!K129</f>
        <v>0</v>
      </c>
      <c r="J116" s="46">
        <f>'LAUS File'!L129</f>
        <v>0</v>
      </c>
      <c r="K116" s="46">
        <f>'LAUS File'!M129</f>
        <v>0</v>
      </c>
      <c r="L116" s="46">
        <f>'LAUS File'!N129</f>
        <v>0</v>
      </c>
      <c r="M116" s="46">
        <f>'LAUS File'!O129</f>
        <v>0</v>
      </c>
      <c r="N116" s="46">
        <f>'LAUS File'!P129</f>
        <v>0</v>
      </c>
      <c r="O116" s="46">
        <f>'LAUS File'!Q129</f>
        <v>0</v>
      </c>
    </row>
    <row r="117" spans="1:15" s="22" customFormat="1">
      <c r="A117" s="45"/>
      <c r="B117" s="3"/>
      <c r="C117" s="21" t="s">
        <v>857</v>
      </c>
      <c r="D117" s="21"/>
      <c r="E117" s="21"/>
      <c r="F117" s="21"/>
      <c r="G117" s="21"/>
      <c r="H117" s="21"/>
      <c r="I117" s="21"/>
      <c r="J117" s="21"/>
      <c r="K117" s="21"/>
      <c r="L117" s="21"/>
      <c r="M117" s="21"/>
      <c r="N117" s="21"/>
      <c r="O117" s="21"/>
    </row>
    <row r="118" spans="1:15">
      <c r="A118" s="45" t="s">
        <v>64</v>
      </c>
      <c r="B118" s="3" t="s">
        <v>0</v>
      </c>
      <c r="C118" s="45">
        <v>5043</v>
      </c>
      <c r="D118" s="45">
        <f>'LAUS File'!F130</f>
        <v>0</v>
      </c>
      <c r="E118" s="45">
        <f>'LAUS File'!G130</f>
        <v>0</v>
      </c>
      <c r="F118" s="45" t="e">
        <f>'LAUS File'!#REF!</f>
        <v>#REF!</v>
      </c>
      <c r="G118" s="45">
        <f>'LAUS File'!I130</f>
        <v>0</v>
      </c>
      <c r="H118" s="45">
        <f>'LAUS File'!J130</f>
        <v>0</v>
      </c>
      <c r="I118" s="45">
        <f>'LAUS File'!K130</f>
        <v>0</v>
      </c>
      <c r="J118" s="45">
        <f>'LAUS File'!L130</f>
        <v>0</v>
      </c>
      <c r="K118" s="45">
        <f>'LAUS File'!M130</f>
        <v>0</v>
      </c>
      <c r="L118" s="45">
        <f>'LAUS File'!N130</f>
        <v>0</v>
      </c>
      <c r="M118" s="45">
        <f>'LAUS File'!O130</f>
        <v>0</v>
      </c>
      <c r="N118" s="45">
        <f>'LAUS File'!P130</f>
        <v>0</v>
      </c>
      <c r="O118" s="45">
        <f>'LAUS File'!Q130</f>
        <v>0</v>
      </c>
    </row>
    <row r="119" spans="1:15">
      <c r="A119" s="45"/>
      <c r="B119" s="3" t="s">
        <v>152</v>
      </c>
      <c r="C119" s="45">
        <v>4792</v>
      </c>
      <c r="D119" s="45">
        <f>'LAUS File'!F131</f>
        <v>0</v>
      </c>
      <c r="E119" s="45">
        <f>'LAUS File'!G131</f>
        <v>0</v>
      </c>
      <c r="F119" s="45" t="e">
        <f>'LAUS File'!#REF!</f>
        <v>#REF!</v>
      </c>
      <c r="G119" s="45">
        <f>'LAUS File'!I131</f>
        <v>0</v>
      </c>
      <c r="H119" s="45">
        <f>'LAUS File'!J131</f>
        <v>0</v>
      </c>
      <c r="I119" s="45">
        <f>'LAUS File'!K131</f>
        <v>0</v>
      </c>
      <c r="J119" s="45">
        <f>'LAUS File'!L131</f>
        <v>0</v>
      </c>
      <c r="K119" s="45">
        <f>'LAUS File'!M131</f>
        <v>0</v>
      </c>
      <c r="L119" s="45">
        <f>'LAUS File'!N131</f>
        <v>0</v>
      </c>
      <c r="M119" s="45">
        <f>'LAUS File'!O131</f>
        <v>0</v>
      </c>
      <c r="N119" s="45">
        <f>'LAUS File'!P131</f>
        <v>0</v>
      </c>
      <c r="O119" s="45">
        <f>'LAUS File'!Q131</f>
        <v>0</v>
      </c>
    </row>
    <row r="120" spans="1:15">
      <c r="A120" s="45"/>
      <c r="B120" s="3" t="s">
        <v>2</v>
      </c>
      <c r="C120" s="45">
        <v>251</v>
      </c>
      <c r="D120" s="45">
        <f>'LAUS File'!F132</f>
        <v>0</v>
      </c>
      <c r="E120" s="45">
        <f>'LAUS File'!G132</f>
        <v>0</v>
      </c>
      <c r="F120" s="45" t="e">
        <f>'LAUS File'!#REF!</f>
        <v>#REF!</v>
      </c>
      <c r="G120" s="45">
        <f>'LAUS File'!I132</f>
        <v>0</v>
      </c>
      <c r="H120" s="45">
        <f>'LAUS File'!J132</f>
        <v>0</v>
      </c>
      <c r="I120" s="45">
        <f>'LAUS File'!K132</f>
        <v>0</v>
      </c>
      <c r="J120" s="45">
        <f>'LAUS File'!L132</f>
        <v>0</v>
      </c>
      <c r="K120" s="45">
        <f>'LAUS File'!M132</f>
        <v>0</v>
      </c>
      <c r="L120" s="45">
        <f>'LAUS File'!N132</f>
        <v>0</v>
      </c>
      <c r="M120" s="45">
        <f>'LAUS File'!O132</f>
        <v>0</v>
      </c>
      <c r="N120" s="45">
        <f>'LAUS File'!P132</f>
        <v>0</v>
      </c>
      <c r="O120" s="45">
        <f>'LAUS File'!Q132</f>
        <v>0</v>
      </c>
    </row>
    <row r="121" spans="1:15" s="22" customFormat="1">
      <c r="A121" s="45"/>
      <c r="B121" s="3" t="s">
        <v>3</v>
      </c>
      <c r="C121" s="46">
        <v>5</v>
      </c>
      <c r="D121" s="46">
        <f>'LAUS File'!F133</f>
        <v>0</v>
      </c>
      <c r="E121" s="46">
        <f>'LAUS File'!G133</f>
        <v>0</v>
      </c>
      <c r="F121" s="46" t="e">
        <f>'LAUS File'!#REF!</f>
        <v>#REF!</v>
      </c>
      <c r="G121" s="46">
        <f>'LAUS File'!I133</f>
        <v>0</v>
      </c>
      <c r="H121" s="46">
        <f>'LAUS File'!J133</f>
        <v>0</v>
      </c>
      <c r="I121" s="46">
        <f>'LAUS File'!K133</f>
        <v>0</v>
      </c>
      <c r="J121" s="46">
        <f>'LAUS File'!L133</f>
        <v>0</v>
      </c>
      <c r="K121" s="46">
        <f>'LAUS File'!M133</f>
        <v>0</v>
      </c>
      <c r="L121" s="46">
        <f>'LAUS File'!N133</f>
        <v>0</v>
      </c>
      <c r="M121" s="46">
        <f>'LAUS File'!O133</f>
        <v>0</v>
      </c>
      <c r="N121" s="46">
        <f>'LAUS File'!P133</f>
        <v>0</v>
      </c>
      <c r="O121" s="46">
        <f>'LAUS File'!Q133</f>
        <v>0</v>
      </c>
    </row>
    <row r="122" spans="1:15" s="22" customFormat="1">
      <c r="A122" s="45"/>
      <c r="B122" s="3"/>
      <c r="C122" s="21" t="s">
        <v>857</v>
      </c>
      <c r="D122" s="21"/>
      <c r="E122" s="21"/>
      <c r="F122" s="21"/>
      <c r="G122" s="21"/>
      <c r="H122" s="21"/>
      <c r="I122" s="21"/>
      <c r="J122" s="21"/>
      <c r="K122" s="21"/>
      <c r="L122" s="21"/>
      <c r="M122" s="21"/>
      <c r="N122" s="21"/>
      <c r="O122" s="21"/>
    </row>
    <row r="123" spans="1:15" s="22" customFormat="1">
      <c r="A123" s="45" t="s">
        <v>195</v>
      </c>
      <c r="B123" s="3" t="s">
        <v>0</v>
      </c>
      <c r="C123" s="45">
        <v>1277</v>
      </c>
      <c r="D123" s="45">
        <f>'LAUS File'!F134</f>
        <v>0</v>
      </c>
      <c r="E123" s="45">
        <f>'LAUS File'!G134</f>
        <v>0</v>
      </c>
      <c r="F123" s="45" t="e">
        <f>'LAUS File'!#REF!</f>
        <v>#REF!</v>
      </c>
      <c r="G123" s="45">
        <f>'LAUS File'!I134</f>
        <v>0</v>
      </c>
      <c r="H123" s="45">
        <f>'LAUS File'!J134</f>
        <v>0</v>
      </c>
      <c r="I123" s="45">
        <f>'LAUS File'!K134</f>
        <v>0</v>
      </c>
      <c r="J123" s="45">
        <f>'LAUS File'!L134</f>
        <v>0</v>
      </c>
      <c r="K123" s="45">
        <f>'LAUS File'!M134</f>
        <v>0</v>
      </c>
      <c r="L123" s="45">
        <f>'LAUS File'!N134</f>
        <v>0</v>
      </c>
      <c r="M123" s="45">
        <f>'LAUS File'!O134</f>
        <v>0</v>
      </c>
      <c r="N123" s="45">
        <f>'LAUS File'!P134</f>
        <v>0</v>
      </c>
      <c r="O123" s="45">
        <f>'LAUS File'!Q134</f>
        <v>0</v>
      </c>
    </row>
    <row r="124" spans="1:15">
      <c r="A124" s="45"/>
      <c r="B124" s="3" t="s">
        <v>152</v>
      </c>
      <c r="C124" s="45">
        <v>1204</v>
      </c>
      <c r="D124" s="45">
        <f>'LAUS File'!F135</f>
        <v>0</v>
      </c>
      <c r="E124" s="45">
        <f>'LAUS File'!G135</f>
        <v>0</v>
      </c>
      <c r="F124" s="45" t="e">
        <f>'LAUS File'!#REF!</f>
        <v>#REF!</v>
      </c>
      <c r="G124" s="45">
        <f>'LAUS File'!I135</f>
        <v>0</v>
      </c>
      <c r="H124" s="45">
        <f>'LAUS File'!J135</f>
        <v>0</v>
      </c>
      <c r="I124" s="45">
        <f>'LAUS File'!K135</f>
        <v>0</v>
      </c>
      <c r="J124" s="45">
        <f>'LAUS File'!L135</f>
        <v>0</v>
      </c>
      <c r="K124" s="45">
        <f>'LAUS File'!M135</f>
        <v>0</v>
      </c>
      <c r="L124" s="45">
        <f>'LAUS File'!N135</f>
        <v>0</v>
      </c>
      <c r="M124" s="45">
        <f>'LAUS File'!O135</f>
        <v>0</v>
      </c>
      <c r="N124" s="45">
        <f>'LAUS File'!P135</f>
        <v>0</v>
      </c>
      <c r="O124" s="45">
        <f>'LAUS File'!Q135</f>
        <v>0</v>
      </c>
    </row>
    <row r="125" spans="1:15">
      <c r="A125" s="45"/>
      <c r="B125" s="3" t="s">
        <v>2</v>
      </c>
      <c r="C125" s="45">
        <v>73</v>
      </c>
      <c r="D125" s="45">
        <f>'LAUS File'!F136</f>
        <v>0</v>
      </c>
      <c r="E125" s="45">
        <f>'LAUS File'!G136</f>
        <v>0</v>
      </c>
      <c r="F125" s="45" t="e">
        <f>'LAUS File'!#REF!</f>
        <v>#REF!</v>
      </c>
      <c r="G125" s="45">
        <f>'LAUS File'!I136</f>
        <v>0</v>
      </c>
      <c r="H125" s="45">
        <f>'LAUS File'!J136</f>
        <v>0</v>
      </c>
      <c r="I125" s="45">
        <f>'LAUS File'!K136</f>
        <v>0</v>
      </c>
      <c r="J125" s="45">
        <f>'LAUS File'!L136</f>
        <v>0</v>
      </c>
      <c r="K125" s="45">
        <f>'LAUS File'!M136</f>
        <v>0</v>
      </c>
      <c r="L125" s="45">
        <f>'LAUS File'!N136</f>
        <v>0</v>
      </c>
      <c r="M125" s="45">
        <f>'LAUS File'!O136</f>
        <v>0</v>
      </c>
      <c r="N125" s="45">
        <f>'LAUS File'!P136</f>
        <v>0</v>
      </c>
      <c r="O125" s="45">
        <f>'LAUS File'!Q136</f>
        <v>0</v>
      </c>
    </row>
    <row r="126" spans="1:15">
      <c r="A126" s="45"/>
      <c r="B126" s="3" t="s">
        <v>3</v>
      </c>
      <c r="C126" s="46">
        <v>5.7</v>
      </c>
      <c r="D126" s="46">
        <f>'LAUS File'!F137</f>
        <v>0</v>
      </c>
      <c r="E126" s="46">
        <f>'LAUS File'!G137</f>
        <v>0</v>
      </c>
      <c r="F126" s="46" t="e">
        <f>'LAUS File'!#REF!</f>
        <v>#REF!</v>
      </c>
      <c r="G126" s="46">
        <f>'LAUS File'!I137</f>
        <v>0</v>
      </c>
      <c r="H126" s="46">
        <f>'LAUS File'!J137</f>
        <v>0</v>
      </c>
      <c r="I126" s="46">
        <f>'LAUS File'!K137</f>
        <v>0</v>
      </c>
      <c r="J126" s="46">
        <f>'LAUS File'!L137</f>
        <v>0</v>
      </c>
      <c r="K126" s="46">
        <f>'LAUS File'!M137</f>
        <v>0</v>
      </c>
      <c r="L126" s="46">
        <f>'LAUS File'!N137</f>
        <v>0</v>
      </c>
      <c r="M126" s="46">
        <f>'LAUS File'!O137</f>
        <v>0</v>
      </c>
      <c r="N126" s="46">
        <f>'LAUS File'!P137</f>
        <v>0</v>
      </c>
      <c r="O126" s="46">
        <f>'LAUS File'!Q137</f>
        <v>0</v>
      </c>
    </row>
    <row r="127" spans="1:15">
      <c r="A127" s="45"/>
      <c r="B127" s="3"/>
      <c r="C127" s="46" t="s">
        <v>857</v>
      </c>
      <c r="D127" s="46"/>
      <c r="E127" s="46"/>
      <c r="F127" s="46"/>
      <c r="G127" s="46"/>
      <c r="H127" s="46"/>
      <c r="I127" s="46"/>
      <c r="J127" s="46"/>
      <c r="K127" s="46"/>
      <c r="L127" s="46"/>
      <c r="M127" s="46"/>
      <c r="N127" s="46"/>
      <c r="O127" s="46"/>
    </row>
    <row r="128" spans="1:15" s="22" customFormat="1">
      <c r="A128" s="45" t="s">
        <v>108</v>
      </c>
      <c r="B128" s="3" t="s">
        <v>0</v>
      </c>
      <c r="C128" s="45">
        <v>14255</v>
      </c>
      <c r="D128" s="45">
        <f>'LAUS File'!F138</f>
        <v>0</v>
      </c>
      <c r="E128" s="45">
        <f>'LAUS File'!G138</f>
        <v>0</v>
      </c>
      <c r="F128" s="45" t="e">
        <f>'LAUS File'!#REF!</f>
        <v>#REF!</v>
      </c>
      <c r="G128" s="45">
        <f>'LAUS File'!I138</f>
        <v>0</v>
      </c>
      <c r="H128" s="45">
        <f>'LAUS File'!J138</f>
        <v>0</v>
      </c>
      <c r="I128" s="45">
        <f>'LAUS File'!K138</f>
        <v>0</v>
      </c>
      <c r="J128" s="45">
        <f>'LAUS File'!L138</f>
        <v>0</v>
      </c>
      <c r="K128" s="45">
        <f>'LAUS File'!M138</f>
        <v>0</v>
      </c>
      <c r="L128" s="45">
        <f>'LAUS File'!N138</f>
        <v>0</v>
      </c>
      <c r="M128" s="45">
        <f>'LAUS File'!O138</f>
        <v>0</v>
      </c>
      <c r="N128" s="45">
        <f>'LAUS File'!P138</f>
        <v>0</v>
      </c>
      <c r="O128" s="45">
        <f>'LAUS File'!Q138</f>
        <v>0</v>
      </c>
    </row>
    <row r="129" spans="1:15" s="22" customFormat="1">
      <c r="A129" s="45"/>
      <c r="B129" s="3" t="s">
        <v>152</v>
      </c>
      <c r="C129" s="45">
        <v>13629</v>
      </c>
      <c r="D129" s="45">
        <f>'LAUS File'!F139</f>
        <v>0</v>
      </c>
      <c r="E129" s="45">
        <f>'LAUS File'!G139</f>
        <v>0</v>
      </c>
      <c r="F129" s="45" t="e">
        <f>'LAUS File'!#REF!</f>
        <v>#REF!</v>
      </c>
      <c r="G129" s="45">
        <f>'LAUS File'!I139</f>
        <v>0</v>
      </c>
      <c r="H129" s="45">
        <f>'LAUS File'!J139</f>
        <v>0</v>
      </c>
      <c r="I129" s="45">
        <f>'LAUS File'!K139</f>
        <v>0</v>
      </c>
      <c r="J129" s="45">
        <f>'LAUS File'!L139</f>
        <v>0</v>
      </c>
      <c r="K129" s="45">
        <f>'LAUS File'!M139</f>
        <v>0</v>
      </c>
      <c r="L129" s="45">
        <f>'LAUS File'!N139</f>
        <v>0</v>
      </c>
      <c r="M129" s="45">
        <f>'LAUS File'!O139</f>
        <v>0</v>
      </c>
      <c r="N129" s="45">
        <f>'LAUS File'!P139</f>
        <v>0</v>
      </c>
      <c r="O129" s="45">
        <f>'LAUS File'!Q139</f>
        <v>0</v>
      </c>
    </row>
    <row r="130" spans="1:15">
      <c r="A130" s="45"/>
      <c r="B130" s="3" t="s">
        <v>2</v>
      </c>
      <c r="C130" s="45">
        <v>626</v>
      </c>
      <c r="D130" s="45">
        <f>'LAUS File'!F140</f>
        <v>0</v>
      </c>
      <c r="E130" s="45">
        <f>'LAUS File'!G140</f>
        <v>0</v>
      </c>
      <c r="F130" s="45" t="e">
        <f>'LAUS File'!#REF!</f>
        <v>#REF!</v>
      </c>
      <c r="G130" s="45">
        <f>'LAUS File'!I140</f>
        <v>0</v>
      </c>
      <c r="H130" s="45">
        <f>'LAUS File'!J140</f>
        <v>0</v>
      </c>
      <c r="I130" s="45">
        <f>'LAUS File'!K140</f>
        <v>0</v>
      </c>
      <c r="J130" s="45">
        <f>'LAUS File'!L140</f>
        <v>0</v>
      </c>
      <c r="K130" s="45">
        <f>'LAUS File'!M140</f>
        <v>0</v>
      </c>
      <c r="L130" s="45">
        <f>'LAUS File'!N140</f>
        <v>0</v>
      </c>
      <c r="M130" s="45">
        <f>'LAUS File'!O140</f>
        <v>0</v>
      </c>
      <c r="N130" s="45">
        <f>'LAUS File'!P140</f>
        <v>0</v>
      </c>
      <c r="O130" s="45">
        <f>'LAUS File'!Q140</f>
        <v>0</v>
      </c>
    </row>
    <row r="131" spans="1:15">
      <c r="A131" s="45"/>
      <c r="B131" s="3" t="s">
        <v>3</v>
      </c>
      <c r="C131" s="46">
        <v>4.4000000000000004</v>
      </c>
      <c r="D131" s="46">
        <f>'LAUS File'!F141</f>
        <v>0</v>
      </c>
      <c r="E131" s="46">
        <f>'LAUS File'!G141</f>
        <v>0</v>
      </c>
      <c r="F131" s="46" t="e">
        <f>'LAUS File'!#REF!</f>
        <v>#REF!</v>
      </c>
      <c r="G131" s="46">
        <f>'LAUS File'!I141</f>
        <v>0</v>
      </c>
      <c r="H131" s="46">
        <f>'LAUS File'!J141</f>
        <v>0</v>
      </c>
      <c r="I131" s="46">
        <f>'LAUS File'!K141</f>
        <v>0</v>
      </c>
      <c r="J131" s="46">
        <f>'LAUS File'!L141</f>
        <v>0</v>
      </c>
      <c r="K131" s="46">
        <f>'LAUS File'!M141</f>
        <v>0</v>
      </c>
      <c r="L131" s="46">
        <f>'LAUS File'!N141</f>
        <v>0</v>
      </c>
      <c r="M131" s="46">
        <f>'LAUS File'!O141</f>
        <v>0</v>
      </c>
      <c r="N131" s="46">
        <f>'LAUS File'!P141</f>
        <v>0</v>
      </c>
      <c r="O131" s="46">
        <f>'LAUS File'!Q141</f>
        <v>0</v>
      </c>
    </row>
    <row r="132" spans="1:15">
      <c r="A132" s="45"/>
      <c r="B132" s="3"/>
      <c r="C132" s="21" t="s">
        <v>857</v>
      </c>
      <c r="D132" s="21"/>
      <c r="E132" s="21"/>
      <c r="F132" s="21"/>
      <c r="G132" s="21"/>
      <c r="H132" s="21"/>
      <c r="I132" s="21"/>
      <c r="J132" s="21"/>
      <c r="K132" s="21"/>
      <c r="L132" s="21"/>
      <c r="M132" s="21"/>
      <c r="N132" s="21"/>
      <c r="O132" s="21"/>
    </row>
    <row r="133" spans="1:15">
      <c r="A133" s="45" t="s">
        <v>109</v>
      </c>
      <c r="B133" s="3" t="s">
        <v>0</v>
      </c>
      <c r="C133" s="45">
        <v>1870</v>
      </c>
      <c r="D133" s="45">
        <f>'LAUS File'!F142</f>
        <v>0</v>
      </c>
      <c r="E133" s="45">
        <f>'LAUS File'!G142</f>
        <v>0</v>
      </c>
      <c r="F133" s="45" t="e">
        <f>'LAUS File'!#REF!</f>
        <v>#REF!</v>
      </c>
      <c r="G133" s="45">
        <f>'LAUS File'!I142</f>
        <v>0</v>
      </c>
      <c r="H133" s="45">
        <f>'LAUS File'!J142</f>
        <v>0</v>
      </c>
      <c r="I133" s="45">
        <f>'LAUS File'!K142</f>
        <v>0</v>
      </c>
      <c r="J133" s="45">
        <f>'LAUS File'!L142</f>
        <v>0</v>
      </c>
      <c r="K133" s="45">
        <f>'LAUS File'!M142</f>
        <v>0</v>
      </c>
      <c r="L133" s="45">
        <f>'LAUS File'!N142</f>
        <v>0</v>
      </c>
      <c r="M133" s="45">
        <f>'LAUS File'!O142</f>
        <v>0</v>
      </c>
      <c r="N133" s="45">
        <f>'LAUS File'!P142</f>
        <v>0</v>
      </c>
      <c r="O133" s="45">
        <f>'LAUS File'!Q142</f>
        <v>0</v>
      </c>
    </row>
    <row r="134" spans="1:15" s="22" customFormat="1">
      <c r="A134" s="45"/>
      <c r="B134" s="3" t="s">
        <v>152</v>
      </c>
      <c r="C134" s="45">
        <v>1786</v>
      </c>
      <c r="D134" s="45">
        <f>'LAUS File'!F143</f>
        <v>0</v>
      </c>
      <c r="E134" s="45">
        <f>'LAUS File'!G143</f>
        <v>0</v>
      </c>
      <c r="F134" s="45" t="e">
        <f>'LAUS File'!#REF!</f>
        <v>#REF!</v>
      </c>
      <c r="G134" s="45">
        <f>'LAUS File'!I143</f>
        <v>0</v>
      </c>
      <c r="H134" s="45">
        <f>'LAUS File'!J143</f>
        <v>0</v>
      </c>
      <c r="I134" s="45">
        <f>'LAUS File'!K143</f>
        <v>0</v>
      </c>
      <c r="J134" s="45">
        <f>'LAUS File'!L143</f>
        <v>0</v>
      </c>
      <c r="K134" s="45">
        <f>'LAUS File'!M143</f>
        <v>0</v>
      </c>
      <c r="L134" s="45">
        <f>'LAUS File'!N143</f>
        <v>0</v>
      </c>
      <c r="M134" s="45">
        <f>'LAUS File'!O143</f>
        <v>0</v>
      </c>
      <c r="N134" s="45">
        <f>'LAUS File'!P143</f>
        <v>0</v>
      </c>
      <c r="O134" s="45">
        <f>'LAUS File'!Q143</f>
        <v>0</v>
      </c>
    </row>
    <row r="135" spans="1:15" s="2" customFormat="1" ht="13">
      <c r="A135" s="45"/>
      <c r="B135" s="3" t="s">
        <v>2</v>
      </c>
      <c r="C135" s="45">
        <v>84</v>
      </c>
      <c r="D135" s="45">
        <f>'LAUS File'!F144</f>
        <v>0</v>
      </c>
      <c r="E135" s="45">
        <f>'LAUS File'!G144</f>
        <v>0</v>
      </c>
      <c r="F135" s="45" t="e">
        <f>'LAUS File'!#REF!</f>
        <v>#REF!</v>
      </c>
      <c r="G135" s="45">
        <f>'LAUS File'!I144</f>
        <v>0</v>
      </c>
      <c r="H135" s="45">
        <f>'LAUS File'!J144</f>
        <v>0</v>
      </c>
      <c r="I135" s="45">
        <f>'LAUS File'!K144</f>
        <v>0</v>
      </c>
      <c r="J135" s="45">
        <f>'LAUS File'!L144</f>
        <v>0</v>
      </c>
      <c r="K135" s="45">
        <f>'LAUS File'!M144</f>
        <v>0</v>
      </c>
      <c r="L135" s="45">
        <f>'LAUS File'!N144</f>
        <v>0</v>
      </c>
      <c r="M135" s="45">
        <f>'LAUS File'!O144</f>
        <v>0</v>
      </c>
      <c r="N135" s="45">
        <f>'LAUS File'!P144</f>
        <v>0</v>
      </c>
      <c r="O135" s="45">
        <f>'LAUS File'!Q144</f>
        <v>0</v>
      </c>
    </row>
    <row r="136" spans="1:15" s="2" customFormat="1" ht="13">
      <c r="A136" s="45"/>
      <c r="B136" s="3" t="s">
        <v>3</v>
      </c>
      <c r="C136" s="46">
        <v>4.5</v>
      </c>
      <c r="D136" s="46">
        <f>'LAUS File'!F145</f>
        <v>0</v>
      </c>
      <c r="E136" s="46">
        <f>'LAUS File'!G145</f>
        <v>0</v>
      </c>
      <c r="F136" s="46" t="e">
        <f>'LAUS File'!#REF!</f>
        <v>#REF!</v>
      </c>
      <c r="G136" s="46">
        <f>'LAUS File'!I145</f>
        <v>0</v>
      </c>
      <c r="H136" s="46">
        <f>'LAUS File'!J145</f>
        <v>0</v>
      </c>
      <c r="I136" s="46">
        <f>'LAUS File'!K145</f>
        <v>0</v>
      </c>
      <c r="J136" s="46">
        <f>'LAUS File'!L145</f>
        <v>0</v>
      </c>
      <c r="K136" s="46">
        <f>'LAUS File'!M145</f>
        <v>0</v>
      </c>
      <c r="L136" s="46">
        <f>'LAUS File'!N145</f>
        <v>0</v>
      </c>
      <c r="M136" s="46">
        <f>'LAUS File'!O145</f>
        <v>0</v>
      </c>
      <c r="N136" s="46">
        <f>'LAUS File'!P145</f>
        <v>0</v>
      </c>
      <c r="O136" s="46">
        <f>'LAUS File'!Q145</f>
        <v>0</v>
      </c>
    </row>
    <row r="137" spans="1:15" s="2" customFormat="1" ht="13">
      <c r="A137" s="45"/>
      <c r="B137" s="3"/>
      <c r="C137" s="21" t="s">
        <v>857</v>
      </c>
      <c r="D137" s="21"/>
      <c r="E137" s="21"/>
      <c r="F137" s="21"/>
      <c r="G137" s="21"/>
      <c r="H137" s="21"/>
      <c r="I137" s="21"/>
      <c r="J137" s="21"/>
      <c r="K137" s="21"/>
      <c r="L137" s="21"/>
      <c r="M137" s="21"/>
      <c r="N137" s="21"/>
      <c r="O137" s="21"/>
    </row>
    <row r="138" spans="1:15" s="2" customFormat="1" ht="13">
      <c r="A138" s="45" t="s">
        <v>110</v>
      </c>
      <c r="B138" s="3" t="s">
        <v>0</v>
      </c>
      <c r="C138" s="45">
        <v>7682</v>
      </c>
      <c r="D138" s="45">
        <f>'LAUS File'!F146</f>
        <v>0</v>
      </c>
      <c r="E138" s="45">
        <f>'LAUS File'!G146</f>
        <v>0</v>
      </c>
      <c r="F138" s="45" t="e">
        <f>'LAUS File'!#REF!</f>
        <v>#REF!</v>
      </c>
      <c r="G138" s="45">
        <f>'LAUS File'!I146</f>
        <v>0</v>
      </c>
      <c r="H138" s="45">
        <f>'LAUS File'!J146</f>
        <v>0</v>
      </c>
      <c r="I138" s="45">
        <f>'LAUS File'!K146</f>
        <v>0</v>
      </c>
      <c r="J138" s="45">
        <f>'LAUS File'!L146</f>
        <v>0</v>
      </c>
      <c r="K138" s="45">
        <f>'LAUS File'!M146</f>
        <v>0</v>
      </c>
      <c r="L138" s="45">
        <f>'LAUS File'!N146</f>
        <v>0</v>
      </c>
      <c r="M138" s="45">
        <f>'LAUS File'!O146</f>
        <v>0</v>
      </c>
      <c r="N138" s="45">
        <f>'LAUS File'!P146</f>
        <v>0</v>
      </c>
      <c r="O138" s="45">
        <f>'LAUS File'!Q146</f>
        <v>0</v>
      </c>
    </row>
    <row r="139" spans="1:15" s="5" customFormat="1" ht="11.5">
      <c r="A139" s="45"/>
      <c r="B139" s="3" t="s">
        <v>152</v>
      </c>
      <c r="C139" s="45">
        <v>7310</v>
      </c>
      <c r="D139" s="45">
        <f>'LAUS File'!F147</f>
        <v>0</v>
      </c>
      <c r="E139" s="45">
        <f>'LAUS File'!G147</f>
        <v>0</v>
      </c>
      <c r="F139" s="45" t="e">
        <f>'LAUS File'!#REF!</f>
        <v>#REF!</v>
      </c>
      <c r="G139" s="45">
        <f>'LAUS File'!I147</f>
        <v>0</v>
      </c>
      <c r="H139" s="45">
        <f>'LAUS File'!J147</f>
        <v>0</v>
      </c>
      <c r="I139" s="45">
        <f>'LAUS File'!K147</f>
        <v>0</v>
      </c>
      <c r="J139" s="45">
        <f>'LAUS File'!L147</f>
        <v>0</v>
      </c>
      <c r="K139" s="45">
        <f>'LAUS File'!M147</f>
        <v>0</v>
      </c>
      <c r="L139" s="45">
        <f>'LAUS File'!N147</f>
        <v>0</v>
      </c>
      <c r="M139" s="45">
        <f>'LAUS File'!O147</f>
        <v>0</v>
      </c>
      <c r="N139" s="45">
        <f>'LAUS File'!P147</f>
        <v>0</v>
      </c>
      <c r="O139" s="45">
        <f>'LAUS File'!Q147</f>
        <v>0</v>
      </c>
    </row>
    <row r="140" spans="1:15">
      <c r="A140" s="45"/>
      <c r="B140" s="3" t="s">
        <v>2</v>
      </c>
      <c r="C140" s="45">
        <v>372</v>
      </c>
      <c r="D140" s="45">
        <f>'LAUS File'!F148</f>
        <v>0</v>
      </c>
      <c r="E140" s="45">
        <f>'LAUS File'!G148</f>
        <v>0</v>
      </c>
      <c r="F140" s="45" t="e">
        <f>'LAUS File'!#REF!</f>
        <v>#REF!</v>
      </c>
      <c r="G140" s="45">
        <f>'LAUS File'!I148</f>
        <v>0</v>
      </c>
      <c r="H140" s="45">
        <f>'LAUS File'!J148</f>
        <v>0</v>
      </c>
      <c r="I140" s="45">
        <f>'LAUS File'!K148</f>
        <v>0</v>
      </c>
      <c r="J140" s="45">
        <f>'LAUS File'!L148</f>
        <v>0</v>
      </c>
      <c r="K140" s="45">
        <f>'LAUS File'!M148</f>
        <v>0</v>
      </c>
      <c r="L140" s="45">
        <f>'LAUS File'!N148</f>
        <v>0</v>
      </c>
      <c r="M140" s="45">
        <f>'LAUS File'!O148</f>
        <v>0</v>
      </c>
      <c r="N140" s="45">
        <f>'LAUS File'!P148</f>
        <v>0</v>
      </c>
      <c r="O140" s="45">
        <f>'LAUS File'!Q148</f>
        <v>0</v>
      </c>
    </row>
    <row r="141" spans="1:15">
      <c r="A141" s="45"/>
      <c r="B141" s="3" t="s">
        <v>3</v>
      </c>
      <c r="C141" s="46">
        <v>4.8</v>
      </c>
      <c r="D141" s="46">
        <f>'LAUS File'!F149</f>
        <v>0</v>
      </c>
      <c r="E141" s="46">
        <f>'LAUS File'!G149</f>
        <v>0</v>
      </c>
      <c r="F141" s="46" t="e">
        <f>'LAUS File'!#REF!</f>
        <v>#REF!</v>
      </c>
      <c r="G141" s="46">
        <f>'LAUS File'!I149</f>
        <v>0</v>
      </c>
      <c r="H141" s="46">
        <f>'LAUS File'!J149</f>
        <v>0</v>
      </c>
      <c r="I141" s="46">
        <f>'LAUS File'!K149</f>
        <v>0</v>
      </c>
      <c r="J141" s="46">
        <f>'LAUS File'!L149</f>
        <v>0</v>
      </c>
      <c r="K141" s="46">
        <f>'LAUS File'!M149</f>
        <v>0</v>
      </c>
      <c r="L141" s="46">
        <f>'LAUS File'!N149</f>
        <v>0</v>
      </c>
      <c r="M141" s="46">
        <f>'LAUS File'!O149</f>
        <v>0</v>
      </c>
      <c r="N141" s="46">
        <f>'LAUS File'!P149</f>
        <v>0</v>
      </c>
      <c r="O141" s="46">
        <f>'LAUS File'!Q149</f>
        <v>0</v>
      </c>
    </row>
    <row r="142" spans="1:15">
      <c r="A142" s="45"/>
      <c r="B142" s="3"/>
      <c r="C142" s="21" t="s">
        <v>857</v>
      </c>
      <c r="D142" s="21"/>
      <c r="E142" s="21"/>
      <c r="F142" s="21"/>
      <c r="G142" s="21"/>
      <c r="H142" s="21"/>
      <c r="I142" s="21"/>
      <c r="J142" s="21"/>
      <c r="K142" s="21"/>
      <c r="L142" s="21"/>
      <c r="M142" s="21"/>
      <c r="N142" s="21"/>
      <c r="O142" s="21"/>
    </row>
    <row r="143" spans="1:15">
      <c r="A143" s="45" t="s">
        <v>65</v>
      </c>
      <c r="B143" s="3" t="s">
        <v>0</v>
      </c>
      <c r="C143" s="45">
        <v>8522</v>
      </c>
      <c r="D143" s="45">
        <f>'LAUS File'!F150</f>
        <v>0</v>
      </c>
      <c r="E143" s="45">
        <f>'LAUS File'!G150</f>
        <v>0</v>
      </c>
      <c r="F143" s="45" t="e">
        <f>'LAUS File'!#REF!</f>
        <v>#REF!</v>
      </c>
      <c r="G143" s="45">
        <f>'LAUS File'!I150</f>
        <v>0</v>
      </c>
      <c r="H143" s="45">
        <f>'LAUS File'!J150</f>
        <v>0</v>
      </c>
      <c r="I143" s="45">
        <f>'LAUS File'!K150</f>
        <v>0</v>
      </c>
      <c r="J143" s="45">
        <f>'LAUS File'!L150</f>
        <v>0</v>
      </c>
      <c r="K143" s="45">
        <f>'LAUS File'!M150</f>
        <v>0</v>
      </c>
      <c r="L143" s="45">
        <f>'LAUS File'!N150</f>
        <v>0</v>
      </c>
      <c r="M143" s="45">
        <f>'LAUS File'!O150</f>
        <v>0</v>
      </c>
      <c r="N143" s="45">
        <f>'LAUS File'!P150</f>
        <v>0</v>
      </c>
      <c r="O143" s="45">
        <f>'LAUS File'!Q150</f>
        <v>0</v>
      </c>
    </row>
    <row r="144" spans="1:15">
      <c r="A144" s="45"/>
      <c r="B144" s="3" t="s">
        <v>152</v>
      </c>
      <c r="C144" s="45">
        <v>8099</v>
      </c>
      <c r="D144" s="45">
        <f>'LAUS File'!F151</f>
        <v>0</v>
      </c>
      <c r="E144" s="45">
        <f>'LAUS File'!G151</f>
        <v>0</v>
      </c>
      <c r="F144" s="45" t="e">
        <f>'LAUS File'!#REF!</f>
        <v>#REF!</v>
      </c>
      <c r="G144" s="45">
        <f>'LAUS File'!I151</f>
        <v>0</v>
      </c>
      <c r="H144" s="45">
        <f>'LAUS File'!J151</f>
        <v>0</v>
      </c>
      <c r="I144" s="45">
        <f>'LAUS File'!K151</f>
        <v>0</v>
      </c>
      <c r="J144" s="45">
        <f>'LAUS File'!L151</f>
        <v>0</v>
      </c>
      <c r="K144" s="45">
        <f>'LAUS File'!M151</f>
        <v>0</v>
      </c>
      <c r="L144" s="45">
        <f>'LAUS File'!N151</f>
        <v>0</v>
      </c>
      <c r="M144" s="45">
        <f>'LAUS File'!O151</f>
        <v>0</v>
      </c>
      <c r="N144" s="45">
        <f>'LAUS File'!P151</f>
        <v>0</v>
      </c>
      <c r="O144" s="45">
        <f>'LAUS File'!Q151</f>
        <v>0</v>
      </c>
    </row>
    <row r="145" spans="1:15">
      <c r="A145" s="45"/>
      <c r="B145" s="3" t="s">
        <v>2</v>
      </c>
      <c r="C145" s="45">
        <v>423</v>
      </c>
      <c r="D145" s="45">
        <f>'LAUS File'!F152</f>
        <v>0</v>
      </c>
      <c r="E145" s="45">
        <f>'LAUS File'!G152</f>
        <v>0</v>
      </c>
      <c r="F145" s="45" t="e">
        <f>'LAUS File'!#REF!</f>
        <v>#REF!</v>
      </c>
      <c r="G145" s="45">
        <f>'LAUS File'!I152</f>
        <v>0</v>
      </c>
      <c r="H145" s="45">
        <f>'LAUS File'!J152</f>
        <v>0</v>
      </c>
      <c r="I145" s="45">
        <f>'LAUS File'!K152</f>
        <v>0</v>
      </c>
      <c r="J145" s="45">
        <f>'LAUS File'!L152</f>
        <v>0</v>
      </c>
      <c r="K145" s="45">
        <f>'LAUS File'!M152</f>
        <v>0</v>
      </c>
      <c r="L145" s="45">
        <f>'LAUS File'!N152</f>
        <v>0</v>
      </c>
      <c r="M145" s="45">
        <f>'LAUS File'!O152</f>
        <v>0</v>
      </c>
      <c r="N145" s="45">
        <f>'LAUS File'!P152</f>
        <v>0</v>
      </c>
      <c r="O145" s="45">
        <f>'LAUS File'!Q152</f>
        <v>0</v>
      </c>
    </row>
    <row r="146" spans="1:15" s="22" customFormat="1">
      <c r="A146" s="45"/>
      <c r="B146" s="3" t="s">
        <v>3</v>
      </c>
      <c r="C146" s="46">
        <v>5</v>
      </c>
      <c r="D146" s="46">
        <f>'LAUS File'!F153</f>
        <v>0</v>
      </c>
      <c r="E146" s="46">
        <f>'LAUS File'!G153</f>
        <v>0</v>
      </c>
      <c r="F146" s="46" t="e">
        <f>'LAUS File'!#REF!</f>
        <v>#REF!</v>
      </c>
      <c r="G146" s="46">
        <f>'LAUS File'!I153</f>
        <v>0</v>
      </c>
      <c r="H146" s="46">
        <f>'LAUS File'!J153</f>
        <v>0</v>
      </c>
      <c r="I146" s="46">
        <f>'LAUS File'!K153</f>
        <v>0</v>
      </c>
      <c r="J146" s="46">
        <f>'LAUS File'!L153</f>
        <v>0</v>
      </c>
      <c r="K146" s="46">
        <f>'LAUS File'!M153</f>
        <v>0</v>
      </c>
      <c r="L146" s="46">
        <f>'LAUS File'!N153</f>
        <v>0</v>
      </c>
      <c r="M146" s="46">
        <f>'LAUS File'!O153</f>
        <v>0</v>
      </c>
      <c r="N146" s="46">
        <f>'LAUS File'!P153</f>
        <v>0</v>
      </c>
      <c r="O146" s="46">
        <f>'LAUS File'!Q153</f>
        <v>0</v>
      </c>
    </row>
    <row r="147" spans="1:15" s="22" customFormat="1">
      <c r="A147" s="45"/>
      <c r="B147" s="3"/>
      <c r="C147" s="21" t="s">
        <v>857</v>
      </c>
      <c r="D147" s="21"/>
      <c r="E147" s="21"/>
      <c r="F147" s="21"/>
      <c r="G147" s="21"/>
      <c r="H147" s="21"/>
      <c r="I147" s="21"/>
      <c r="J147" s="21"/>
      <c r="K147" s="21"/>
      <c r="L147" s="21"/>
      <c r="M147" s="21"/>
      <c r="N147" s="21"/>
      <c r="O147" s="21"/>
    </row>
    <row r="148" spans="1:15" s="22" customFormat="1">
      <c r="A148" s="45" t="s">
        <v>172</v>
      </c>
      <c r="B148" s="45" t="s">
        <v>0</v>
      </c>
      <c r="C148" s="45">
        <v>810</v>
      </c>
      <c r="D148" s="45">
        <f>'LAUS File'!F154</f>
        <v>0</v>
      </c>
      <c r="E148" s="45">
        <f>'LAUS File'!G154</f>
        <v>0</v>
      </c>
      <c r="F148" s="45" t="e">
        <f>'LAUS File'!#REF!</f>
        <v>#REF!</v>
      </c>
      <c r="G148" s="45">
        <f>'LAUS File'!I154</f>
        <v>0</v>
      </c>
      <c r="H148" s="45">
        <f>'LAUS File'!J154</f>
        <v>0</v>
      </c>
      <c r="I148" s="45">
        <f>'LAUS File'!K154</f>
        <v>0</v>
      </c>
      <c r="J148" s="45">
        <f>'LAUS File'!L154</f>
        <v>0</v>
      </c>
      <c r="K148" s="45">
        <f>'LAUS File'!M154</f>
        <v>0</v>
      </c>
      <c r="L148" s="45">
        <f>'LAUS File'!N154</f>
        <v>0</v>
      </c>
      <c r="M148" s="45">
        <f>'LAUS File'!O154</f>
        <v>0</v>
      </c>
      <c r="N148" s="45">
        <f>'LAUS File'!P154</f>
        <v>0</v>
      </c>
      <c r="O148" s="45">
        <f>'LAUS File'!Q154</f>
        <v>0</v>
      </c>
    </row>
    <row r="149" spans="1:15" s="22" customFormat="1">
      <c r="A149" s="45"/>
      <c r="B149" s="45" t="s">
        <v>1</v>
      </c>
      <c r="C149" s="45">
        <v>759</v>
      </c>
      <c r="D149" s="45">
        <f>'LAUS File'!F155</f>
        <v>0</v>
      </c>
      <c r="E149" s="45">
        <f>'LAUS File'!G155</f>
        <v>0</v>
      </c>
      <c r="F149" s="45" t="e">
        <f>'LAUS File'!#REF!</f>
        <v>#REF!</v>
      </c>
      <c r="G149" s="45">
        <f>'LAUS File'!I155</f>
        <v>0</v>
      </c>
      <c r="H149" s="45">
        <f>'LAUS File'!J155</f>
        <v>0</v>
      </c>
      <c r="I149" s="45">
        <f>'LAUS File'!K155</f>
        <v>0</v>
      </c>
      <c r="J149" s="45">
        <f>'LAUS File'!L155</f>
        <v>0</v>
      </c>
      <c r="K149" s="45">
        <f>'LAUS File'!M155</f>
        <v>0</v>
      </c>
      <c r="L149" s="45">
        <f>'LAUS File'!N155</f>
        <v>0</v>
      </c>
      <c r="M149" s="45">
        <f>'LAUS File'!O155</f>
        <v>0</v>
      </c>
      <c r="N149" s="45">
        <f>'LAUS File'!P155</f>
        <v>0</v>
      </c>
      <c r="O149" s="45">
        <f>'LAUS File'!Q155</f>
        <v>0</v>
      </c>
    </row>
    <row r="150" spans="1:15" s="22" customFormat="1">
      <c r="A150" s="45"/>
      <c r="B150" s="45" t="s">
        <v>2</v>
      </c>
      <c r="C150" s="45">
        <v>51</v>
      </c>
      <c r="D150" s="45">
        <f>'LAUS File'!F156</f>
        <v>0</v>
      </c>
      <c r="E150" s="45">
        <f>'LAUS File'!G156</f>
        <v>0</v>
      </c>
      <c r="F150" s="45" t="e">
        <f>'LAUS File'!#REF!</f>
        <v>#REF!</v>
      </c>
      <c r="G150" s="45">
        <f>'LAUS File'!I156</f>
        <v>0</v>
      </c>
      <c r="H150" s="45">
        <f>'LAUS File'!J156</f>
        <v>0</v>
      </c>
      <c r="I150" s="45">
        <f>'LAUS File'!K156</f>
        <v>0</v>
      </c>
      <c r="J150" s="45">
        <f>'LAUS File'!L156</f>
        <v>0</v>
      </c>
      <c r="K150" s="45">
        <f>'LAUS File'!M156</f>
        <v>0</v>
      </c>
      <c r="L150" s="45">
        <f>'LAUS File'!N156</f>
        <v>0</v>
      </c>
      <c r="M150" s="45">
        <f>'LAUS File'!O156</f>
        <v>0</v>
      </c>
      <c r="N150" s="45">
        <f>'LAUS File'!P156</f>
        <v>0</v>
      </c>
      <c r="O150" s="45">
        <f>'LAUS File'!Q156</f>
        <v>0</v>
      </c>
    </row>
    <row r="151" spans="1:15" s="22" customFormat="1">
      <c r="A151" s="21"/>
      <c r="B151" s="21" t="s">
        <v>3</v>
      </c>
      <c r="C151" s="46">
        <v>6.3</v>
      </c>
      <c r="D151" s="46">
        <f>'LAUS File'!F157</f>
        <v>0</v>
      </c>
      <c r="E151" s="46">
        <f>'LAUS File'!G157</f>
        <v>0</v>
      </c>
      <c r="F151" s="46" t="e">
        <f>'LAUS File'!#REF!</f>
        <v>#REF!</v>
      </c>
      <c r="G151" s="46">
        <f>'LAUS File'!I157</f>
        <v>0</v>
      </c>
      <c r="H151" s="46">
        <f>'LAUS File'!J157</f>
        <v>0</v>
      </c>
      <c r="I151" s="46">
        <f>'LAUS File'!K157</f>
        <v>0</v>
      </c>
      <c r="J151" s="46">
        <f>'LAUS File'!L157</f>
        <v>0</v>
      </c>
      <c r="K151" s="46">
        <f>'LAUS File'!M157</f>
        <v>0</v>
      </c>
      <c r="L151" s="46">
        <f>'LAUS File'!N157</f>
        <v>0</v>
      </c>
      <c r="M151" s="46">
        <f>'LAUS File'!O157</f>
        <v>0</v>
      </c>
      <c r="N151" s="46">
        <f>'LAUS File'!P157</f>
        <v>0</v>
      </c>
      <c r="O151" s="46">
        <f>'LAUS File'!Q157</f>
        <v>0</v>
      </c>
    </row>
    <row r="152" spans="1:15" s="22" customFormat="1">
      <c r="A152" s="45"/>
      <c r="B152" s="3"/>
      <c r="C152" s="21" t="s">
        <v>857</v>
      </c>
      <c r="D152" s="21"/>
      <c r="E152" s="21"/>
      <c r="F152" s="21"/>
      <c r="G152" s="21"/>
      <c r="H152" s="21"/>
      <c r="I152" s="21"/>
      <c r="J152" s="21"/>
      <c r="K152" s="21"/>
      <c r="L152" s="21"/>
      <c r="M152" s="21"/>
      <c r="N152" s="21"/>
      <c r="O152" s="21"/>
    </row>
    <row r="153" spans="1:15" s="22" customFormat="1">
      <c r="A153" s="45" t="s">
        <v>66</v>
      </c>
      <c r="B153" s="3" t="s">
        <v>0</v>
      </c>
      <c r="C153" s="45">
        <v>2766</v>
      </c>
      <c r="D153" s="45">
        <f>'LAUS File'!F158</f>
        <v>0</v>
      </c>
      <c r="E153" s="45">
        <f>'LAUS File'!G158</f>
        <v>0</v>
      </c>
      <c r="F153" s="45" t="e">
        <f>'LAUS File'!#REF!</f>
        <v>#REF!</v>
      </c>
      <c r="G153" s="45">
        <f>'LAUS File'!I158</f>
        <v>0</v>
      </c>
      <c r="H153" s="45">
        <f>'LAUS File'!J158</f>
        <v>0</v>
      </c>
      <c r="I153" s="45">
        <f>'LAUS File'!K158</f>
        <v>0</v>
      </c>
      <c r="J153" s="45">
        <f>'LAUS File'!L158</f>
        <v>0</v>
      </c>
      <c r="K153" s="45">
        <f>'LAUS File'!M158</f>
        <v>0</v>
      </c>
      <c r="L153" s="45">
        <f>'LAUS File'!N158</f>
        <v>0</v>
      </c>
      <c r="M153" s="45">
        <f>'LAUS File'!O158</f>
        <v>0</v>
      </c>
      <c r="N153" s="45">
        <f>'LAUS File'!P158</f>
        <v>0</v>
      </c>
      <c r="O153" s="45">
        <f>'LAUS File'!Q158</f>
        <v>0</v>
      </c>
    </row>
    <row r="154" spans="1:15">
      <c r="A154" s="45"/>
      <c r="B154" s="3" t="s">
        <v>152</v>
      </c>
      <c r="C154" s="45">
        <v>2618</v>
      </c>
      <c r="D154" s="45">
        <f>'LAUS File'!F159</f>
        <v>0</v>
      </c>
      <c r="E154" s="45">
        <f>'LAUS File'!G159</f>
        <v>0</v>
      </c>
      <c r="F154" s="45" t="e">
        <f>'LAUS File'!#REF!</f>
        <v>#REF!</v>
      </c>
      <c r="G154" s="45">
        <f>'LAUS File'!I159</f>
        <v>0</v>
      </c>
      <c r="H154" s="45">
        <f>'LAUS File'!J159</f>
        <v>0</v>
      </c>
      <c r="I154" s="45">
        <f>'LAUS File'!K159</f>
        <v>0</v>
      </c>
      <c r="J154" s="45">
        <f>'LAUS File'!L159</f>
        <v>0</v>
      </c>
      <c r="K154" s="45">
        <f>'LAUS File'!M159</f>
        <v>0</v>
      </c>
      <c r="L154" s="45">
        <f>'LAUS File'!N159</f>
        <v>0</v>
      </c>
      <c r="M154" s="45">
        <f>'LAUS File'!O159</f>
        <v>0</v>
      </c>
      <c r="N154" s="45">
        <f>'LAUS File'!P159</f>
        <v>0</v>
      </c>
      <c r="O154" s="45">
        <f>'LAUS File'!Q159</f>
        <v>0</v>
      </c>
    </row>
    <row r="155" spans="1:15">
      <c r="A155" s="45"/>
      <c r="B155" s="3" t="s">
        <v>2</v>
      </c>
      <c r="C155" s="45">
        <v>148</v>
      </c>
      <c r="D155" s="45">
        <f>'LAUS File'!F160</f>
        <v>0</v>
      </c>
      <c r="E155" s="45">
        <f>'LAUS File'!G160</f>
        <v>0</v>
      </c>
      <c r="F155" s="45" t="e">
        <f>'LAUS File'!#REF!</f>
        <v>#REF!</v>
      </c>
      <c r="G155" s="45">
        <f>'LAUS File'!I160</f>
        <v>0</v>
      </c>
      <c r="H155" s="45">
        <f>'LAUS File'!J160</f>
        <v>0</v>
      </c>
      <c r="I155" s="45">
        <f>'LAUS File'!K160</f>
        <v>0</v>
      </c>
      <c r="J155" s="45">
        <f>'LAUS File'!L160</f>
        <v>0</v>
      </c>
      <c r="K155" s="45">
        <f>'LAUS File'!M160</f>
        <v>0</v>
      </c>
      <c r="L155" s="45">
        <f>'LAUS File'!N160</f>
        <v>0</v>
      </c>
      <c r="M155" s="45">
        <f>'LAUS File'!O160</f>
        <v>0</v>
      </c>
      <c r="N155" s="45">
        <f>'LAUS File'!P160</f>
        <v>0</v>
      </c>
      <c r="O155" s="45">
        <f>'LAUS File'!Q160</f>
        <v>0</v>
      </c>
    </row>
    <row r="156" spans="1:15">
      <c r="A156" s="45"/>
      <c r="B156" s="3" t="s">
        <v>3</v>
      </c>
      <c r="C156" s="46">
        <v>5.4</v>
      </c>
      <c r="D156" s="46">
        <f>'LAUS File'!F161</f>
        <v>0</v>
      </c>
      <c r="E156" s="46">
        <f>'LAUS File'!G161</f>
        <v>0</v>
      </c>
      <c r="F156" s="46" t="e">
        <f>'LAUS File'!#REF!</f>
        <v>#REF!</v>
      </c>
      <c r="G156" s="46">
        <f>'LAUS File'!I161</f>
        <v>0</v>
      </c>
      <c r="H156" s="46">
        <f>'LAUS File'!J161</f>
        <v>0</v>
      </c>
      <c r="I156" s="46">
        <f>'LAUS File'!K161</f>
        <v>0</v>
      </c>
      <c r="J156" s="46">
        <f>'LAUS File'!L161</f>
        <v>0</v>
      </c>
      <c r="K156" s="46">
        <f>'LAUS File'!M161</f>
        <v>0</v>
      </c>
      <c r="L156" s="46">
        <f>'LAUS File'!N161</f>
        <v>0</v>
      </c>
      <c r="M156" s="46">
        <f>'LAUS File'!O161</f>
        <v>0</v>
      </c>
      <c r="N156" s="46">
        <f>'LAUS File'!P161</f>
        <v>0</v>
      </c>
      <c r="O156" s="46">
        <f>'LAUS File'!Q161</f>
        <v>0</v>
      </c>
    </row>
    <row r="157" spans="1:15">
      <c r="A157" s="45"/>
      <c r="B157" s="3"/>
      <c r="C157" s="21" t="s">
        <v>857</v>
      </c>
      <c r="D157" s="21"/>
      <c r="E157" s="21"/>
      <c r="F157" s="21"/>
      <c r="G157" s="21"/>
      <c r="H157" s="21"/>
      <c r="I157" s="21"/>
      <c r="J157" s="21"/>
      <c r="K157" s="21"/>
      <c r="L157" s="21"/>
      <c r="M157" s="21"/>
      <c r="N157" s="21"/>
      <c r="O157" s="21"/>
    </row>
    <row r="158" spans="1:15">
      <c r="A158" s="45" t="s">
        <v>173</v>
      </c>
      <c r="B158" s="45" t="s">
        <v>0</v>
      </c>
      <c r="C158" s="45">
        <v>841</v>
      </c>
      <c r="D158" s="45">
        <f>'LAUS File'!F162</f>
        <v>0</v>
      </c>
      <c r="E158" s="45">
        <f>'LAUS File'!G162</f>
        <v>0</v>
      </c>
      <c r="F158" s="45" t="e">
        <f>'LAUS File'!#REF!</f>
        <v>#REF!</v>
      </c>
      <c r="G158" s="45">
        <f>'LAUS File'!I162</f>
        <v>0</v>
      </c>
      <c r="H158" s="45">
        <f>'LAUS File'!J162</f>
        <v>0</v>
      </c>
      <c r="I158" s="45">
        <f>'LAUS File'!K162</f>
        <v>0</v>
      </c>
      <c r="J158" s="45">
        <f>'LAUS File'!L162</f>
        <v>0</v>
      </c>
      <c r="K158" s="45">
        <f>'LAUS File'!M162</f>
        <v>0</v>
      </c>
      <c r="L158" s="45">
        <f>'LAUS File'!N162</f>
        <v>0</v>
      </c>
      <c r="M158" s="45">
        <f>'LAUS File'!O162</f>
        <v>0</v>
      </c>
      <c r="N158" s="45">
        <f>'LAUS File'!P162</f>
        <v>0</v>
      </c>
      <c r="O158" s="45">
        <f>'LAUS File'!Q162</f>
        <v>0</v>
      </c>
    </row>
    <row r="159" spans="1:15">
      <c r="A159" s="45"/>
      <c r="B159" s="45" t="s">
        <v>1</v>
      </c>
      <c r="C159" s="45">
        <v>805</v>
      </c>
      <c r="D159" s="45">
        <f>'LAUS File'!F163</f>
        <v>0</v>
      </c>
      <c r="E159" s="45">
        <f>'LAUS File'!G163</f>
        <v>0</v>
      </c>
      <c r="F159" s="45" t="e">
        <f>'LAUS File'!#REF!</f>
        <v>#REF!</v>
      </c>
      <c r="G159" s="45">
        <f>'LAUS File'!I163</f>
        <v>0</v>
      </c>
      <c r="H159" s="45">
        <f>'LAUS File'!J163</f>
        <v>0</v>
      </c>
      <c r="I159" s="45">
        <f>'LAUS File'!K163</f>
        <v>0</v>
      </c>
      <c r="J159" s="45">
        <f>'LAUS File'!L163</f>
        <v>0</v>
      </c>
      <c r="K159" s="45">
        <f>'LAUS File'!M163</f>
        <v>0</v>
      </c>
      <c r="L159" s="45">
        <f>'LAUS File'!N163</f>
        <v>0</v>
      </c>
      <c r="M159" s="45">
        <f>'LAUS File'!O163</f>
        <v>0</v>
      </c>
      <c r="N159" s="45">
        <f>'LAUS File'!P163</f>
        <v>0</v>
      </c>
      <c r="O159" s="45">
        <f>'LAUS File'!Q163</f>
        <v>0</v>
      </c>
    </row>
    <row r="160" spans="1:15">
      <c r="A160" s="45"/>
      <c r="B160" s="45" t="s">
        <v>2</v>
      </c>
      <c r="C160" s="45">
        <v>36</v>
      </c>
      <c r="D160" s="45">
        <f>'LAUS File'!F164</f>
        <v>0</v>
      </c>
      <c r="E160" s="45">
        <f>'LAUS File'!G164</f>
        <v>0</v>
      </c>
      <c r="F160" s="45" t="e">
        <f>'LAUS File'!#REF!</f>
        <v>#REF!</v>
      </c>
      <c r="G160" s="45">
        <f>'LAUS File'!I164</f>
        <v>0</v>
      </c>
      <c r="H160" s="45">
        <f>'LAUS File'!J164</f>
        <v>0</v>
      </c>
      <c r="I160" s="45">
        <f>'LAUS File'!K164</f>
        <v>0</v>
      </c>
      <c r="J160" s="45">
        <f>'LAUS File'!L164</f>
        <v>0</v>
      </c>
      <c r="K160" s="45">
        <f>'LAUS File'!M164</f>
        <v>0</v>
      </c>
      <c r="L160" s="45">
        <f>'LAUS File'!N164</f>
        <v>0</v>
      </c>
      <c r="M160" s="45">
        <f>'LAUS File'!O164</f>
        <v>0</v>
      </c>
      <c r="N160" s="45">
        <f>'LAUS File'!P164</f>
        <v>0</v>
      </c>
      <c r="O160" s="45">
        <f>'LAUS File'!Q164</f>
        <v>0</v>
      </c>
    </row>
    <row r="161" spans="1:16">
      <c r="A161" s="21"/>
      <c r="B161" s="21" t="s">
        <v>3</v>
      </c>
      <c r="C161" s="46">
        <v>4.3</v>
      </c>
      <c r="D161" s="46">
        <f>'LAUS File'!F165</f>
        <v>0</v>
      </c>
      <c r="E161" s="46">
        <f>'LAUS File'!G165</f>
        <v>0</v>
      </c>
      <c r="F161" s="46" t="e">
        <f>'LAUS File'!#REF!</f>
        <v>#REF!</v>
      </c>
      <c r="G161" s="46">
        <f>'LAUS File'!I165</f>
        <v>0</v>
      </c>
      <c r="H161" s="46">
        <f>'LAUS File'!J165</f>
        <v>0</v>
      </c>
      <c r="I161" s="46">
        <f>'LAUS File'!K165</f>
        <v>0</v>
      </c>
      <c r="J161" s="46">
        <f>'LAUS File'!L165</f>
        <v>0</v>
      </c>
      <c r="K161" s="46">
        <f>'LAUS File'!M165</f>
        <v>0</v>
      </c>
      <c r="L161" s="46">
        <f>'LAUS File'!N165</f>
        <v>0</v>
      </c>
      <c r="M161" s="46">
        <f>'LAUS File'!O165</f>
        <v>0</v>
      </c>
      <c r="N161" s="46">
        <f>'LAUS File'!P165</f>
        <v>0</v>
      </c>
      <c r="O161" s="46">
        <f>'LAUS File'!Q165</f>
        <v>0</v>
      </c>
    </row>
    <row r="162" spans="1:16">
      <c r="A162" s="45"/>
      <c r="B162" s="3"/>
      <c r="C162" s="21" t="s">
        <v>857</v>
      </c>
      <c r="D162" s="21"/>
      <c r="E162" s="21"/>
      <c r="F162" s="21"/>
      <c r="G162" s="21"/>
      <c r="H162" s="21"/>
      <c r="I162" s="21"/>
      <c r="J162" s="21"/>
      <c r="K162" s="21"/>
      <c r="L162" s="21"/>
      <c r="M162" s="21"/>
      <c r="N162" s="21"/>
      <c r="O162" s="21"/>
    </row>
    <row r="163" spans="1:16" s="22" customFormat="1">
      <c r="A163" s="45" t="s">
        <v>67</v>
      </c>
      <c r="B163" s="3" t="s">
        <v>0</v>
      </c>
      <c r="C163" s="45">
        <v>6499</v>
      </c>
      <c r="D163" s="45">
        <f>'LAUS File'!F166</f>
        <v>0</v>
      </c>
      <c r="E163" s="45">
        <f>'LAUS File'!G166</f>
        <v>0</v>
      </c>
      <c r="F163" s="45" t="e">
        <f>'LAUS File'!#REF!</f>
        <v>#REF!</v>
      </c>
      <c r="G163" s="45">
        <f>'LAUS File'!I166</f>
        <v>0</v>
      </c>
      <c r="H163" s="45">
        <f>'LAUS File'!J166</f>
        <v>0</v>
      </c>
      <c r="I163" s="45">
        <f>'LAUS File'!K166</f>
        <v>0</v>
      </c>
      <c r="J163" s="45">
        <f>'LAUS File'!L166</f>
        <v>0</v>
      </c>
      <c r="K163" s="45">
        <f>'LAUS File'!M166</f>
        <v>0</v>
      </c>
      <c r="L163" s="45">
        <f>'LAUS File'!N166</f>
        <v>0</v>
      </c>
      <c r="M163" s="45">
        <f>'LAUS File'!O166</f>
        <v>0</v>
      </c>
      <c r="N163" s="45">
        <f>'LAUS File'!P166</f>
        <v>0</v>
      </c>
      <c r="O163" s="45">
        <f>'LAUS File'!Q166</f>
        <v>0</v>
      </c>
    </row>
    <row r="164" spans="1:16" s="22" customFormat="1">
      <c r="A164" s="45"/>
      <c r="B164" s="3" t="s">
        <v>152</v>
      </c>
      <c r="C164" s="45">
        <v>6163</v>
      </c>
      <c r="D164" s="45">
        <f>'LAUS File'!F167</f>
        <v>0</v>
      </c>
      <c r="E164" s="45">
        <f>'LAUS File'!G167</f>
        <v>0</v>
      </c>
      <c r="F164" s="45" t="e">
        <f>'LAUS File'!#REF!</f>
        <v>#REF!</v>
      </c>
      <c r="G164" s="45">
        <f>'LAUS File'!I167</f>
        <v>0</v>
      </c>
      <c r="H164" s="45">
        <f>'LAUS File'!J167</f>
        <v>0</v>
      </c>
      <c r="I164" s="45">
        <f>'LAUS File'!K167</f>
        <v>0</v>
      </c>
      <c r="J164" s="45">
        <f>'LAUS File'!L167</f>
        <v>0</v>
      </c>
      <c r="K164" s="45">
        <f>'LAUS File'!M167</f>
        <v>0</v>
      </c>
      <c r="L164" s="45">
        <f>'LAUS File'!N167</f>
        <v>0</v>
      </c>
      <c r="M164" s="45">
        <f>'LAUS File'!O167</f>
        <v>0</v>
      </c>
      <c r="N164" s="45">
        <f>'LAUS File'!P167</f>
        <v>0</v>
      </c>
      <c r="O164" s="45">
        <f>'LAUS File'!Q167</f>
        <v>0</v>
      </c>
    </row>
    <row r="165" spans="1:16">
      <c r="A165" s="45"/>
      <c r="B165" s="3" t="s">
        <v>2</v>
      </c>
      <c r="C165" s="45">
        <v>336</v>
      </c>
      <c r="D165" s="45">
        <f>'LAUS File'!F168</f>
        <v>0</v>
      </c>
      <c r="E165" s="45">
        <f>'LAUS File'!G168</f>
        <v>0</v>
      </c>
      <c r="F165" s="45" t="e">
        <f>'LAUS File'!#REF!</f>
        <v>#REF!</v>
      </c>
      <c r="G165" s="45">
        <f>'LAUS File'!I168</f>
        <v>0</v>
      </c>
      <c r="H165" s="45">
        <f>'LAUS File'!J168</f>
        <v>0</v>
      </c>
      <c r="I165" s="45">
        <f>'LAUS File'!K168</f>
        <v>0</v>
      </c>
      <c r="J165" s="45">
        <f>'LAUS File'!L168</f>
        <v>0</v>
      </c>
      <c r="K165" s="45">
        <f>'LAUS File'!M168</f>
        <v>0</v>
      </c>
      <c r="L165" s="45">
        <f>'LAUS File'!N168</f>
        <v>0</v>
      </c>
      <c r="M165" s="45">
        <f>'LAUS File'!O168</f>
        <v>0</v>
      </c>
      <c r="N165" s="45">
        <f>'LAUS File'!P168</f>
        <v>0</v>
      </c>
      <c r="O165" s="45">
        <f>'LAUS File'!Q168</f>
        <v>0</v>
      </c>
    </row>
    <row r="166" spans="1:16">
      <c r="A166" s="45"/>
      <c r="B166" s="3" t="s">
        <v>3</v>
      </c>
      <c r="C166" s="46">
        <v>5.2</v>
      </c>
      <c r="D166" s="46">
        <f>'LAUS File'!F169</f>
        <v>0</v>
      </c>
      <c r="E166" s="46">
        <f>'LAUS File'!G169</f>
        <v>0</v>
      </c>
      <c r="F166" s="46" t="e">
        <f>'LAUS File'!#REF!</f>
        <v>#REF!</v>
      </c>
      <c r="G166" s="46">
        <f>'LAUS File'!I169</f>
        <v>0</v>
      </c>
      <c r="H166" s="46">
        <f>'LAUS File'!J169</f>
        <v>0</v>
      </c>
      <c r="I166" s="46">
        <f>'LAUS File'!K169</f>
        <v>0</v>
      </c>
      <c r="J166" s="46">
        <f>'LAUS File'!L169</f>
        <v>0</v>
      </c>
      <c r="K166" s="46">
        <f>'LAUS File'!M169</f>
        <v>0</v>
      </c>
      <c r="L166" s="46">
        <f>'LAUS File'!N169</f>
        <v>0</v>
      </c>
      <c r="M166" s="46">
        <f>'LAUS File'!O169</f>
        <v>0</v>
      </c>
      <c r="N166" s="46">
        <f>'LAUS File'!P169</f>
        <v>0</v>
      </c>
      <c r="O166" s="46">
        <f>'LAUS File'!Q169</f>
        <v>0</v>
      </c>
    </row>
    <row r="167" spans="1:16">
      <c r="A167" s="45"/>
      <c r="B167" s="3"/>
      <c r="C167" s="21" t="s">
        <v>857</v>
      </c>
      <c r="D167" s="21"/>
      <c r="E167" s="21"/>
      <c r="F167" s="21"/>
      <c r="G167" s="21"/>
      <c r="H167" s="21"/>
      <c r="I167" s="21"/>
      <c r="J167" s="21"/>
      <c r="K167" s="21"/>
      <c r="L167" s="21"/>
      <c r="M167" s="21"/>
      <c r="N167" s="21"/>
      <c r="O167" s="21"/>
    </row>
    <row r="168" spans="1:16">
      <c r="A168" s="45" t="s">
        <v>68</v>
      </c>
      <c r="B168" s="3" t="s">
        <v>0</v>
      </c>
      <c r="C168" s="45">
        <v>7264</v>
      </c>
      <c r="D168" s="45">
        <f>'LAUS File'!F170</f>
        <v>0</v>
      </c>
      <c r="E168" s="45">
        <f>'LAUS File'!G170</f>
        <v>0</v>
      </c>
      <c r="F168" s="45" t="e">
        <f>'LAUS File'!#REF!</f>
        <v>#REF!</v>
      </c>
      <c r="G168" s="45">
        <f>'LAUS File'!I170</f>
        <v>0</v>
      </c>
      <c r="H168" s="45">
        <f>'LAUS File'!J170</f>
        <v>0</v>
      </c>
      <c r="I168" s="45">
        <f>'LAUS File'!K170</f>
        <v>0</v>
      </c>
      <c r="J168" s="45">
        <f>'LAUS File'!L170</f>
        <v>0</v>
      </c>
      <c r="K168" s="45">
        <f>'LAUS File'!M170</f>
        <v>0</v>
      </c>
      <c r="L168" s="45">
        <f>'LAUS File'!N170</f>
        <v>0</v>
      </c>
      <c r="M168" s="45">
        <f>'LAUS File'!O170</f>
        <v>0</v>
      </c>
      <c r="N168" s="45">
        <f>'LAUS File'!P170</f>
        <v>0</v>
      </c>
      <c r="O168" s="45">
        <f>'LAUS File'!Q170</f>
        <v>0</v>
      </c>
    </row>
    <row r="169" spans="1:16" s="22" customFormat="1">
      <c r="A169" s="45"/>
      <c r="B169" s="3" t="s">
        <v>152</v>
      </c>
      <c r="C169" s="45">
        <v>6912</v>
      </c>
      <c r="D169" s="45">
        <f>'LAUS File'!F171</f>
        <v>0</v>
      </c>
      <c r="E169" s="45">
        <f>'LAUS File'!G171</f>
        <v>0</v>
      </c>
      <c r="F169" s="45" t="e">
        <f>'LAUS File'!#REF!</f>
        <v>#REF!</v>
      </c>
      <c r="G169" s="45">
        <f>'LAUS File'!I171</f>
        <v>0</v>
      </c>
      <c r="H169" s="45">
        <f>'LAUS File'!J171</f>
        <v>0</v>
      </c>
      <c r="I169" s="45">
        <f>'LAUS File'!K171</f>
        <v>0</v>
      </c>
      <c r="J169" s="45">
        <f>'LAUS File'!L171</f>
        <v>0</v>
      </c>
      <c r="K169" s="45">
        <f>'LAUS File'!M171</f>
        <v>0</v>
      </c>
      <c r="L169" s="45">
        <f>'LAUS File'!N171</f>
        <v>0</v>
      </c>
      <c r="M169" s="45">
        <f>'LAUS File'!O171</f>
        <v>0</v>
      </c>
      <c r="N169" s="45">
        <f>'LAUS File'!P171</f>
        <v>0</v>
      </c>
      <c r="O169" s="45">
        <f>'LAUS File'!Q171</f>
        <v>0</v>
      </c>
    </row>
    <row r="170" spans="1:16" s="22" customFormat="1">
      <c r="A170" s="45"/>
      <c r="B170" s="3" t="s">
        <v>2</v>
      </c>
      <c r="C170" s="45">
        <v>352</v>
      </c>
      <c r="D170" s="45">
        <f>'LAUS File'!F172</f>
        <v>0</v>
      </c>
      <c r="E170" s="45">
        <f>'LAUS File'!G172</f>
        <v>0</v>
      </c>
      <c r="F170" s="45" t="e">
        <f>'LAUS File'!#REF!</f>
        <v>#REF!</v>
      </c>
      <c r="G170" s="45">
        <f>'LAUS File'!I172</f>
        <v>0</v>
      </c>
      <c r="H170" s="45">
        <f>'LAUS File'!J172</f>
        <v>0</v>
      </c>
      <c r="I170" s="45">
        <f>'LAUS File'!K172</f>
        <v>0</v>
      </c>
      <c r="J170" s="45">
        <f>'LAUS File'!L172</f>
        <v>0</v>
      </c>
      <c r="K170" s="45">
        <f>'LAUS File'!M172</f>
        <v>0</v>
      </c>
      <c r="L170" s="45">
        <f>'LAUS File'!N172</f>
        <v>0</v>
      </c>
      <c r="M170" s="45">
        <f>'LAUS File'!O172</f>
        <v>0</v>
      </c>
      <c r="N170" s="45">
        <f>'LAUS File'!P172</f>
        <v>0</v>
      </c>
      <c r="O170" s="45">
        <f>'LAUS File'!Q172</f>
        <v>0</v>
      </c>
    </row>
    <row r="171" spans="1:16">
      <c r="A171" s="45"/>
      <c r="B171" s="3" t="s">
        <v>3</v>
      </c>
      <c r="C171" s="46">
        <v>4.8</v>
      </c>
      <c r="D171" s="46">
        <f>'LAUS File'!F173</f>
        <v>0</v>
      </c>
      <c r="E171" s="46">
        <f>'LAUS File'!G173</f>
        <v>0</v>
      </c>
      <c r="F171" s="46" t="e">
        <f>'LAUS File'!#REF!</f>
        <v>#REF!</v>
      </c>
      <c r="G171" s="46">
        <f>'LAUS File'!I173</f>
        <v>0</v>
      </c>
      <c r="H171" s="46">
        <f>'LAUS File'!J173</f>
        <v>0</v>
      </c>
      <c r="I171" s="46">
        <f>'LAUS File'!K173</f>
        <v>0</v>
      </c>
      <c r="J171" s="46">
        <f>'LAUS File'!L173</f>
        <v>0</v>
      </c>
      <c r="K171" s="46">
        <f>'LAUS File'!M173</f>
        <v>0</v>
      </c>
      <c r="L171" s="46">
        <f>'LAUS File'!N173</f>
        <v>0</v>
      </c>
      <c r="M171" s="46">
        <f>'LAUS File'!O173</f>
        <v>0</v>
      </c>
      <c r="N171" s="46">
        <f>'LAUS File'!P173</f>
        <v>0</v>
      </c>
      <c r="O171" s="46">
        <f>'LAUS File'!Q173</f>
        <v>0</v>
      </c>
    </row>
    <row r="172" spans="1:16">
      <c r="A172" s="45"/>
      <c r="B172" s="3"/>
      <c r="C172" s="21" t="s">
        <v>857</v>
      </c>
      <c r="D172" s="21"/>
      <c r="E172" s="21"/>
      <c r="F172" s="21"/>
      <c r="G172" s="21"/>
      <c r="H172" s="21"/>
      <c r="I172" s="21"/>
      <c r="J172" s="21"/>
      <c r="K172" s="21"/>
      <c r="L172" s="21"/>
      <c r="M172" s="21"/>
      <c r="N172" s="21"/>
      <c r="O172" s="21"/>
    </row>
    <row r="173" spans="1:16">
      <c r="A173" s="3" t="s">
        <v>46</v>
      </c>
      <c r="B173" s="3" t="s">
        <v>0</v>
      </c>
      <c r="C173" s="45">
        <v>49145</v>
      </c>
      <c r="D173" s="45">
        <f>'LAUS File'!F174</f>
        <v>0</v>
      </c>
      <c r="E173" s="45">
        <f>'LAUS File'!G174</f>
        <v>0</v>
      </c>
      <c r="F173" s="45" t="e">
        <f>'LAUS File'!#REF!</f>
        <v>#REF!</v>
      </c>
      <c r="G173" s="45">
        <f>'LAUS File'!I174</f>
        <v>0</v>
      </c>
      <c r="H173" s="45">
        <f>'LAUS File'!J174</f>
        <v>0</v>
      </c>
      <c r="I173" s="45">
        <f>'LAUS File'!K174</f>
        <v>0</v>
      </c>
      <c r="J173" s="45">
        <f>'LAUS File'!L174</f>
        <v>0</v>
      </c>
      <c r="K173" s="45">
        <f>'LAUS File'!M174</f>
        <v>0</v>
      </c>
      <c r="L173" s="45">
        <f>'LAUS File'!N174</f>
        <v>0</v>
      </c>
      <c r="M173" s="45">
        <f>'LAUS File'!O174</f>
        <v>0</v>
      </c>
      <c r="N173" s="45">
        <f>'LAUS File'!P174</f>
        <v>0</v>
      </c>
      <c r="O173" s="45">
        <f>'LAUS File'!Q174</f>
        <v>0</v>
      </c>
    </row>
    <row r="174" spans="1:16">
      <c r="A174" s="3"/>
      <c r="B174" s="3" t="s">
        <v>152</v>
      </c>
      <c r="C174" s="45">
        <v>46492</v>
      </c>
      <c r="D174" s="45">
        <f>'LAUS File'!F175</f>
        <v>0</v>
      </c>
      <c r="E174" s="45">
        <f>'LAUS File'!G175</f>
        <v>0</v>
      </c>
      <c r="F174" s="45" t="e">
        <f>'LAUS File'!#REF!</f>
        <v>#REF!</v>
      </c>
      <c r="G174" s="45">
        <f>'LAUS File'!I175</f>
        <v>0</v>
      </c>
      <c r="H174" s="45">
        <f>'LAUS File'!J175</f>
        <v>0</v>
      </c>
      <c r="I174" s="45">
        <f>'LAUS File'!K175</f>
        <v>0</v>
      </c>
      <c r="J174" s="45">
        <f>'LAUS File'!L175</f>
        <v>0</v>
      </c>
      <c r="K174" s="45">
        <f>'LAUS File'!M175</f>
        <v>0</v>
      </c>
      <c r="L174" s="45">
        <f>'LAUS File'!N175</f>
        <v>0</v>
      </c>
      <c r="M174" s="45">
        <f>'LAUS File'!O175</f>
        <v>0</v>
      </c>
      <c r="N174" s="45">
        <f>'LAUS File'!P175</f>
        <v>0</v>
      </c>
      <c r="O174" s="45">
        <f>'LAUS File'!Q175</f>
        <v>0</v>
      </c>
    </row>
    <row r="175" spans="1:16" s="22" customFormat="1">
      <c r="A175" s="3"/>
      <c r="B175" s="3" t="s">
        <v>2</v>
      </c>
      <c r="C175" s="45">
        <v>2653</v>
      </c>
      <c r="D175" s="45">
        <f>'LAUS File'!F176</f>
        <v>0</v>
      </c>
      <c r="E175" s="45">
        <f>'LAUS File'!G176</f>
        <v>0</v>
      </c>
      <c r="F175" s="45" t="e">
        <f>'LAUS File'!#REF!</f>
        <v>#REF!</v>
      </c>
      <c r="G175" s="45">
        <f>'LAUS File'!I176</f>
        <v>0</v>
      </c>
      <c r="H175" s="45">
        <f>'LAUS File'!J176</f>
        <v>0</v>
      </c>
      <c r="I175" s="45">
        <f>'LAUS File'!K176</f>
        <v>0</v>
      </c>
      <c r="J175" s="45">
        <f>'LAUS File'!L176</f>
        <v>0</v>
      </c>
      <c r="K175" s="45">
        <f>'LAUS File'!M176</f>
        <v>0</v>
      </c>
      <c r="L175" s="45">
        <f>'LAUS File'!N176</f>
        <v>0</v>
      </c>
      <c r="M175" s="45">
        <f>'LAUS File'!O176</f>
        <v>0</v>
      </c>
      <c r="N175" s="45">
        <f>'LAUS File'!P176</f>
        <v>0</v>
      </c>
      <c r="O175" s="45">
        <f>'LAUS File'!Q176</f>
        <v>0</v>
      </c>
      <c r="P175" s="21"/>
    </row>
    <row r="176" spans="1:16" s="22" customFormat="1">
      <c r="A176" s="3"/>
      <c r="B176" s="3" t="s">
        <v>3</v>
      </c>
      <c r="C176" s="46">
        <v>5.4</v>
      </c>
      <c r="D176" s="46">
        <f>'LAUS File'!F177</f>
        <v>0</v>
      </c>
      <c r="E176" s="46">
        <f>'LAUS File'!G177</f>
        <v>0</v>
      </c>
      <c r="F176" s="46" t="e">
        <f>'LAUS File'!#REF!</f>
        <v>#REF!</v>
      </c>
      <c r="G176" s="46">
        <f>'LAUS File'!I177</f>
        <v>0</v>
      </c>
      <c r="H176" s="46">
        <f>'LAUS File'!J177</f>
        <v>0</v>
      </c>
      <c r="I176" s="46">
        <f>'LAUS File'!K177</f>
        <v>0</v>
      </c>
      <c r="J176" s="46">
        <f>'LAUS File'!L177</f>
        <v>0</v>
      </c>
      <c r="K176" s="46">
        <f>'LAUS File'!M177</f>
        <v>0</v>
      </c>
      <c r="L176" s="46">
        <f>'LAUS File'!N177</f>
        <v>0</v>
      </c>
      <c r="M176" s="46">
        <f>'LAUS File'!O177</f>
        <v>0</v>
      </c>
      <c r="N176" s="46">
        <f>'LAUS File'!P177</f>
        <v>0</v>
      </c>
      <c r="O176" s="46">
        <f>'LAUS File'!Q177</f>
        <v>0</v>
      </c>
      <c r="P176" s="21"/>
    </row>
    <row r="177" spans="1:16" s="22" customFormat="1">
      <c r="A177" s="3"/>
      <c r="B177" s="3"/>
      <c r="C177" s="46" t="s">
        <v>857</v>
      </c>
      <c r="D177" s="46"/>
      <c r="E177" s="46"/>
      <c r="F177" s="46"/>
      <c r="G177" s="46"/>
      <c r="H177" s="46"/>
      <c r="I177" s="46"/>
      <c r="J177" s="46"/>
      <c r="K177" s="46"/>
      <c r="L177" s="46"/>
      <c r="M177" s="46"/>
      <c r="N177" s="46"/>
      <c r="O177" s="46"/>
      <c r="P177" s="21"/>
    </row>
    <row r="178" spans="1:16">
      <c r="A178" s="3" t="s">
        <v>23</v>
      </c>
      <c r="B178" s="3" t="s">
        <v>0</v>
      </c>
      <c r="C178" s="45">
        <v>10276</v>
      </c>
      <c r="D178" s="45">
        <f>'LAUS File'!F178</f>
        <v>0</v>
      </c>
      <c r="E178" s="45">
        <f>'LAUS File'!G178</f>
        <v>0</v>
      </c>
      <c r="F178" s="45" t="e">
        <f>'LAUS File'!#REF!</f>
        <v>#REF!</v>
      </c>
      <c r="G178" s="45">
        <f>'LAUS File'!I178</f>
        <v>0</v>
      </c>
      <c r="H178" s="45">
        <f>'LAUS File'!J178</f>
        <v>0</v>
      </c>
      <c r="I178" s="45">
        <f>'LAUS File'!K178</f>
        <v>0</v>
      </c>
      <c r="J178" s="45">
        <f>'LAUS File'!L178</f>
        <v>0</v>
      </c>
      <c r="K178" s="45">
        <f>'LAUS File'!M178</f>
        <v>0</v>
      </c>
      <c r="L178" s="45">
        <f>'LAUS File'!N178</f>
        <v>0</v>
      </c>
      <c r="M178" s="45">
        <f>'LAUS File'!O178</f>
        <v>0</v>
      </c>
      <c r="N178" s="45">
        <f>'LAUS File'!P178</f>
        <v>0</v>
      </c>
      <c r="O178" s="45">
        <f>'LAUS File'!Q178</f>
        <v>0</v>
      </c>
      <c r="P178" s="45"/>
    </row>
    <row r="179" spans="1:16">
      <c r="A179" s="3"/>
      <c r="B179" s="3" t="s">
        <v>152</v>
      </c>
      <c r="C179" s="45">
        <v>9866</v>
      </c>
      <c r="D179" s="45">
        <f>'LAUS File'!F179</f>
        <v>0</v>
      </c>
      <c r="E179" s="45">
        <f>'LAUS File'!G179</f>
        <v>0</v>
      </c>
      <c r="F179" s="45" t="e">
        <f>'LAUS File'!#REF!</f>
        <v>#REF!</v>
      </c>
      <c r="G179" s="45">
        <f>'LAUS File'!I179</f>
        <v>0</v>
      </c>
      <c r="H179" s="45">
        <f>'LAUS File'!J179</f>
        <v>0</v>
      </c>
      <c r="I179" s="45">
        <f>'LAUS File'!K179</f>
        <v>0</v>
      </c>
      <c r="J179" s="45">
        <f>'LAUS File'!L179</f>
        <v>0</v>
      </c>
      <c r="K179" s="45">
        <f>'LAUS File'!M179</f>
        <v>0</v>
      </c>
      <c r="L179" s="45">
        <f>'LAUS File'!N179</f>
        <v>0</v>
      </c>
      <c r="M179" s="45">
        <f>'LAUS File'!O179</f>
        <v>0</v>
      </c>
      <c r="N179" s="45">
        <f>'LAUS File'!P179</f>
        <v>0</v>
      </c>
      <c r="O179" s="45">
        <f>'LAUS File'!Q179</f>
        <v>0</v>
      </c>
    </row>
    <row r="180" spans="1:16">
      <c r="A180" s="3"/>
      <c r="B180" s="3" t="s">
        <v>2</v>
      </c>
      <c r="C180" s="45">
        <v>410</v>
      </c>
      <c r="D180" s="45">
        <f>'LAUS File'!F180</f>
        <v>0</v>
      </c>
      <c r="E180" s="45">
        <f>'LAUS File'!G180</f>
        <v>0</v>
      </c>
      <c r="F180" s="45" t="e">
        <f>'LAUS File'!#REF!</f>
        <v>#REF!</v>
      </c>
      <c r="G180" s="45">
        <f>'LAUS File'!I180</f>
        <v>0</v>
      </c>
      <c r="H180" s="45">
        <f>'LAUS File'!J180</f>
        <v>0</v>
      </c>
      <c r="I180" s="45">
        <f>'LAUS File'!K180</f>
        <v>0</v>
      </c>
      <c r="J180" s="45">
        <f>'LAUS File'!L180</f>
        <v>0</v>
      </c>
      <c r="K180" s="45">
        <f>'LAUS File'!M180</f>
        <v>0</v>
      </c>
      <c r="L180" s="45">
        <f>'LAUS File'!N180</f>
        <v>0</v>
      </c>
      <c r="M180" s="45">
        <f>'LAUS File'!O180</f>
        <v>0</v>
      </c>
      <c r="N180" s="45">
        <f>'LAUS File'!P180</f>
        <v>0</v>
      </c>
      <c r="O180" s="45">
        <f>'LAUS File'!Q180</f>
        <v>0</v>
      </c>
    </row>
    <row r="181" spans="1:16" s="22" customFormat="1">
      <c r="A181" s="3"/>
      <c r="B181" s="3" t="s">
        <v>3</v>
      </c>
      <c r="C181" s="46">
        <v>4</v>
      </c>
      <c r="D181" s="46">
        <f>'LAUS File'!F181</f>
        <v>0</v>
      </c>
      <c r="E181" s="46">
        <f>'LAUS File'!G181</f>
        <v>0</v>
      </c>
      <c r="F181" s="46" t="e">
        <f>'LAUS File'!#REF!</f>
        <v>#REF!</v>
      </c>
      <c r="G181" s="46">
        <f>'LAUS File'!I181</f>
        <v>0</v>
      </c>
      <c r="H181" s="46">
        <f>'LAUS File'!J181</f>
        <v>0</v>
      </c>
      <c r="I181" s="46">
        <f>'LAUS File'!K181</f>
        <v>0</v>
      </c>
      <c r="J181" s="46">
        <f>'LAUS File'!L181</f>
        <v>0</v>
      </c>
      <c r="K181" s="46">
        <f>'LAUS File'!M181</f>
        <v>0</v>
      </c>
      <c r="L181" s="46">
        <f>'LAUS File'!N181</f>
        <v>0</v>
      </c>
      <c r="M181" s="46">
        <f>'LAUS File'!O181</f>
        <v>0</v>
      </c>
      <c r="N181" s="46">
        <f>'LAUS File'!P181</f>
        <v>0</v>
      </c>
      <c r="O181" s="46">
        <f>'LAUS File'!Q181</f>
        <v>0</v>
      </c>
    </row>
    <row r="182" spans="1:16" s="22" customFormat="1">
      <c r="A182" s="3"/>
      <c r="B182" s="3"/>
      <c r="C182" s="21" t="s">
        <v>857</v>
      </c>
      <c r="D182" s="21"/>
      <c r="E182" s="21"/>
      <c r="F182" s="21"/>
      <c r="G182" s="21"/>
      <c r="H182" s="21"/>
      <c r="I182" s="21"/>
      <c r="J182" s="21"/>
      <c r="K182" s="21"/>
      <c r="L182" s="21"/>
      <c r="M182" s="21"/>
      <c r="N182" s="21"/>
      <c r="O182" s="21"/>
    </row>
    <row r="183" spans="1:16" s="22" customFormat="1">
      <c r="A183" s="45" t="s">
        <v>111</v>
      </c>
      <c r="B183" s="3" t="s">
        <v>0</v>
      </c>
      <c r="C183" s="45">
        <v>2570</v>
      </c>
      <c r="D183" s="45">
        <f>'LAUS File'!F182</f>
        <v>0</v>
      </c>
      <c r="E183" s="45">
        <f>'LAUS File'!G182</f>
        <v>0</v>
      </c>
      <c r="F183" s="45" t="e">
        <f>'LAUS File'!#REF!</f>
        <v>#REF!</v>
      </c>
      <c r="G183" s="45">
        <f>'LAUS File'!I182</f>
        <v>0</v>
      </c>
      <c r="H183" s="45">
        <f>'LAUS File'!J182</f>
        <v>0</v>
      </c>
      <c r="I183" s="45">
        <f>'LAUS File'!K182</f>
        <v>0</v>
      </c>
      <c r="J183" s="45">
        <f>'LAUS File'!L182</f>
        <v>0</v>
      </c>
      <c r="K183" s="45">
        <f>'LAUS File'!M182</f>
        <v>0</v>
      </c>
      <c r="L183" s="45">
        <f>'LAUS File'!N182</f>
        <v>0</v>
      </c>
      <c r="M183" s="45">
        <f>'LAUS File'!O182</f>
        <v>0</v>
      </c>
      <c r="N183" s="45">
        <f>'LAUS File'!P182</f>
        <v>0</v>
      </c>
      <c r="O183" s="45">
        <f>'LAUS File'!Q182</f>
        <v>0</v>
      </c>
    </row>
    <row r="184" spans="1:16">
      <c r="A184" s="45"/>
      <c r="B184" s="3" t="s">
        <v>152</v>
      </c>
      <c r="C184" s="45">
        <v>2454</v>
      </c>
      <c r="D184" s="45">
        <f>'LAUS File'!F183</f>
        <v>0</v>
      </c>
      <c r="E184" s="45">
        <f>'LAUS File'!G183</f>
        <v>0</v>
      </c>
      <c r="F184" s="45" t="e">
        <f>'LAUS File'!#REF!</f>
        <v>#REF!</v>
      </c>
      <c r="G184" s="45">
        <f>'LAUS File'!I183</f>
        <v>0</v>
      </c>
      <c r="H184" s="45">
        <f>'LAUS File'!J183</f>
        <v>0</v>
      </c>
      <c r="I184" s="45">
        <f>'LAUS File'!K183</f>
        <v>0</v>
      </c>
      <c r="J184" s="45">
        <f>'LAUS File'!L183</f>
        <v>0</v>
      </c>
      <c r="K184" s="45">
        <f>'LAUS File'!M183</f>
        <v>0</v>
      </c>
      <c r="L184" s="45">
        <f>'LAUS File'!N183</f>
        <v>0</v>
      </c>
      <c r="M184" s="45">
        <f>'LAUS File'!O183</f>
        <v>0</v>
      </c>
      <c r="N184" s="45">
        <f>'LAUS File'!P183</f>
        <v>0</v>
      </c>
      <c r="O184" s="45">
        <f>'LAUS File'!Q183</f>
        <v>0</v>
      </c>
    </row>
    <row r="185" spans="1:16">
      <c r="A185" s="45"/>
      <c r="B185" s="3" t="s">
        <v>2</v>
      </c>
      <c r="C185" s="45">
        <v>116</v>
      </c>
      <c r="D185" s="45">
        <f>'LAUS File'!F184</f>
        <v>0</v>
      </c>
      <c r="E185" s="45">
        <f>'LAUS File'!G184</f>
        <v>0</v>
      </c>
      <c r="F185" s="45" t="e">
        <f>'LAUS File'!#REF!</f>
        <v>#REF!</v>
      </c>
      <c r="G185" s="45">
        <f>'LAUS File'!I184</f>
        <v>0</v>
      </c>
      <c r="H185" s="45">
        <f>'LAUS File'!J184</f>
        <v>0</v>
      </c>
      <c r="I185" s="45">
        <f>'LAUS File'!K184</f>
        <v>0</v>
      </c>
      <c r="J185" s="45">
        <f>'LAUS File'!L184</f>
        <v>0</v>
      </c>
      <c r="K185" s="45">
        <f>'LAUS File'!M184</f>
        <v>0</v>
      </c>
      <c r="L185" s="45">
        <f>'LAUS File'!N184</f>
        <v>0</v>
      </c>
      <c r="M185" s="45">
        <f>'LAUS File'!O184</f>
        <v>0</v>
      </c>
      <c r="N185" s="45">
        <f>'LAUS File'!P184</f>
        <v>0</v>
      </c>
      <c r="O185" s="45">
        <f>'LAUS File'!Q184</f>
        <v>0</v>
      </c>
      <c r="P185" s="45"/>
    </row>
    <row r="186" spans="1:16">
      <c r="A186" s="45"/>
      <c r="B186" s="3" t="s">
        <v>3</v>
      </c>
      <c r="C186" s="46">
        <v>4.5</v>
      </c>
      <c r="D186" s="46">
        <f>'LAUS File'!F185</f>
        <v>0</v>
      </c>
      <c r="E186" s="46">
        <f>'LAUS File'!G185</f>
        <v>0</v>
      </c>
      <c r="F186" s="46" t="e">
        <f>'LAUS File'!#REF!</f>
        <v>#REF!</v>
      </c>
      <c r="G186" s="46">
        <f>'LAUS File'!I185</f>
        <v>0</v>
      </c>
      <c r="H186" s="46">
        <f>'LAUS File'!J185</f>
        <v>0</v>
      </c>
      <c r="I186" s="46">
        <f>'LAUS File'!K185</f>
        <v>0</v>
      </c>
      <c r="J186" s="46">
        <f>'LAUS File'!L185</f>
        <v>0</v>
      </c>
      <c r="K186" s="46">
        <f>'LAUS File'!M185</f>
        <v>0</v>
      </c>
      <c r="L186" s="46">
        <f>'LAUS File'!N185</f>
        <v>0</v>
      </c>
      <c r="M186" s="46">
        <f>'LAUS File'!O185</f>
        <v>0</v>
      </c>
      <c r="N186" s="46">
        <f>'LAUS File'!P185</f>
        <v>0</v>
      </c>
      <c r="O186" s="46">
        <f>'LAUS File'!Q185</f>
        <v>0</v>
      </c>
      <c r="P186" s="45"/>
    </row>
    <row r="187" spans="1:16">
      <c r="A187" s="45"/>
      <c r="B187" s="3"/>
      <c r="C187" s="21" t="s">
        <v>857</v>
      </c>
      <c r="D187" s="21"/>
      <c r="E187" s="21"/>
      <c r="F187" s="21"/>
      <c r="G187" s="21"/>
      <c r="H187" s="21"/>
      <c r="I187" s="21"/>
      <c r="J187" s="21"/>
      <c r="K187" s="21"/>
      <c r="L187" s="21"/>
      <c r="M187" s="21"/>
      <c r="N187" s="21"/>
      <c r="O187" s="21"/>
      <c r="P187" s="45"/>
    </row>
    <row r="188" spans="1:16" s="22" customFormat="1">
      <c r="A188" s="3" t="s">
        <v>21</v>
      </c>
      <c r="B188" s="3" t="s">
        <v>0</v>
      </c>
      <c r="C188" s="45">
        <v>6689</v>
      </c>
      <c r="D188" s="45">
        <f>'LAUS File'!F186</f>
        <v>0</v>
      </c>
      <c r="E188" s="45">
        <f>'LAUS File'!G186</f>
        <v>0</v>
      </c>
      <c r="F188" s="45" t="e">
        <f>'LAUS File'!#REF!</f>
        <v>#REF!</v>
      </c>
      <c r="G188" s="45">
        <f>'LAUS File'!I186</f>
        <v>0</v>
      </c>
      <c r="H188" s="45">
        <f>'LAUS File'!J186</f>
        <v>0</v>
      </c>
      <c r="I188" s="45">
        <f>'LAUS File'!K186</f>
        <v>0</v>
      </c>
      <c r="J188" s="45">
        <f>'LAUS File'!L186</f>
        <v>0</v>
      </c>
      <c r="K188" s="45">
        <f>'LAUS File'!M186</f>
        <v>0</v>
      </c>
      <c r="L188" s="45">
        <f>'LAUS File'!N186</f>
        <v>0</v>
      </c>
      <c r="M188" s="45">
        <f>'LAUS File'!O186</f>
        <v>0</v>
      </c>
      <c r="N188" s="45">
        <f>'LAUS File'!P186</f>
        <v>0</v>
      </c>
      <c r="O188" s="45">
        <f>'LAUS File'!Q186</f>
        <v>0</v>
      </c>
    </row>
    <row r="189" spans="1:16">
      <c r="A189" s="3"/>
      <c r="B189" s="3" t="s">
        <v>152</v>
      </c>
      <c r="C189" s="45">
        <v>6241</v>
      </c>
      <c r="D189" s="45">
        <f>'LAUS File'!F187</f>
        <v>0</v>
      </c>
      <c r="E189" s="45">
        <f>'LAUS File'!G187</f>
        <v>0</v>
      </c>
      <c r="F189" s="45" t="e">
        <f>'LAUS File'!#REF!</f>
        <v>#REF!</v>
      </c>
      <c r="G189" s="45">
        <f>'LAUS File'!I187</f>
        <v>0</v>
      </c>
      <c r="H189" s="45">
        <f>'LAUS File'!J187</f>
        <v>0</v>
      </c>
      <c r="I189" s="45">
        <f>'LAUS File'!K187</f>
        <v>0</v>
      </c>
      <c r="J189" s="45">
        <f>'LAUS File'!L187</f>
        <v>0</v>
      </c>
      <c r="K189" s="45">
        <f>'LAUS File'!M187</f>
        <v>0</v>
      </c>
      <c r="L189" s="45">
        <f>'LAUS File'!N187</f>
        <v>0</v>
      </c>
      <c r="M189" s="45">
        <f>'LAUS File'!O187</f>
        <v>0</v>
      </c>
      <c r="N189" s="45">
        <f>'LAUS File'!P187</f>
        <v>0</v>
      </c>
      <c r="O189" s="45">
        <f>'LAUS File'!Q187</f>
        <v>0</v>
      </c>
    </row>
    <row r="190" spans="1:16">
      <c r="A190" s="3"/>
      <c r="B190" s="3" t="s">
        <v>2</v>
      </c>
      <c r="C190" s="45">
        <v>448</v>
      </c>
      <c r="D190" s="45">
        <f>'LAUS File'!F188</f>
        <v>0</v>
      </c>
      <c r="E190" s="45">
        <f>'LAUS File'!G188</f>
        <v>0</v>
      </c>
      <c r="F190" s="45" t="e">
        <f>'LAUS File'!#REF!</f>
        <v>#REF!</v>
      </c>
      <c r="G190" s="45">
        <f>'LAUS File'!I188</f>
        <v>0</v>
      </c>
      <c r="H190" s="45">
        <f>'LAUS File'!J188</f>
        <v>0</v>
      </c>
      <c r="I190" s="45">
        <f>'LAUS File'!K188</f>
        <v>0</v>
      </c>
      <c r="J190" s="45">
        <f>'LAUS File'!L188</f>
        <v>0</v>
      </c>
      <c r="K190" s="45">
        <f>'LAUS File'!M188</f>
        <v>0</v>
      </c>
      <c r="L190" s="45">
        <f>'LAUS File'!N188</f>
        <v>0</v>
      </c>
      <c r="M190" s="45">
        <f>'LAUS File'!O188</f>
        <v>0</v>
      </c>
      <c r="N190" s="45">
        <f>'LAUS File'!P188</f>
        <v>0</v>
      </c>
      <c r="O190" s="45">
        <f>'LAUS File'!Q188</f>
        <v>0</v>
      </c>
    </row>
    <row r="191" spans="1:16">
      <c r="A191" s="3"/>
      <c r="B191" s="3" t="s">
        <v>3</v>
      </c>
      <c r="C191" s="46">
        <v>6.7</v>
      </c>
      <c r="D191" s="46">
        <f>'LAUS File'!F189</f>
        <v>0</v>
      </c>
      <c r="E191" s="46">
        <f>'LAUS File'!G189</f>
        <v>0</v>
      </c>
      <c r="F191" s="46" t="e">
        <f>'LAUS File'!#REF!</f>
        <v>#REF!</v>
      </c>
      <c r="G191" s="46">
        <f>'LAUS File'!I189</f>
        <v>0</v>
      </c>
      <c r="H191" s="46">
        <f>'LAUS File'!J189</f>
        <v>0</v>
      </c>
      <c r="I191" s="46">
        <f>'LAUS File'!K189</f>
        <v>0</v>
      </c>
      <c r="J191" s="46">
        <f>'LAUS File'!L189</f>
        <v>0</v>
      </c>
      <c r="K191" s="46">
        <f>'LAUS File'!M189</f>
        <v>0</v>
      </c>
      <c r="L191" s="46">
        <f>'LAUS File'!N189</f>
        <v>0</v>
      </c>
      <c r="M191" s="46">
        <f>'LAUS File'!O189</f>
        <v>0</v>
      </c>
      <c r="N191" s="46">
        <f>'LAUS File'!P189</f>
        <v>0</v>
      </c>
      <c r="O191" s="46">
        <f>'LAUS File'!Q189</f>
        <v>0</v>
      </c>
    </row>
    <row r="192" spans="1:16">
      <c r="A192" s="3"/>
      <c r="B192" s="3"/>
      <c r="C192" s="21" t="s">
        <v>857</v>
      </c>
      <c r="D192" s="21"/>
      <c r="E192" s="21"/>
      <c r="F192" s="21"/>
      <c r="G192" s="21"/>
      <c r="H192" s="21"/>
      <c r="I192" s="21"/>
      <c r="J192" s="21"/>
      <c r="K192" s="21"/>
      <c r="L192" s="21"/>
      <c r="M192" s="21"/>
      <c r="N192" s="21"/>
      <c r="O192" s="21"/>
    </row>
    <row r="193" spans="1:15">
      <c r="A193" s="45" t="s">
        <v>112</v>
      </c>
      <c r="B193" s="3" t="s">
        <v>0</v>
      </c>
      <c r="C193" s="45">
        <v>4374</v>
      </c>
      <c r="D193" s="45">
        <f>'LAUS File'!F190</f>
        <v>0</v>
      </c>
      <c r="E193" s="45">
        <f>'LAUS File'!G190</f>
        <v>0</v>
      </c>
      <c r="F193" s="45" t="e">
        <f>'LAUS File'!#REF!</f>
        <v>#REF!</v>
      </c>
      <c r="G193" s="45">
        <f>'LAUS File'!I190</f>
        <v>0</v>
      </c>
      <c r="H193" s="45">
        <f>'LAUS File'!J190</f>
        <v>0</v>
      </c>
      <c r="I193" s="45">
        <f>'LAUS File'!K190</f>
        <v>0</v>
      </c>
      <c r="J193" s="45">
        <f>'LAUS File'!L190</f>
        <v>0</v>
      </c>
      <c r="K193" s="45">
        <f>'LAUS File'!M190</f>
        <v>0</v>
      </c>
      <c r="L193" s="45">
        <f>'LAUS File'!N190</f>
        <v>0</v>
      </c>
      <c r="M193" s="45">
        <f>'LAUS File'!O190</f>
        <v>0</v>
      </c>
      <c r="N193" s="45">
        <f>'LAUS File'!P190</f>
        <v>0</v>
      </c>
      <c r="O193" s="45">
        <f>'LAUS File'!Q190</f>
        <v>0</v>
      </c>
    </row>
    <row r="194" spans="1:15">
      <c r="A194" s="45"/>
      <c r="B194" s="3" t="s">
        <v>152</v>
      </c>
      <c r="C194" s="45">
        <v>4206</v>
      </c>
      <c r="D194" s="45">
        <f>'LAUS File'!F191</f>
        <v>0</v>
      </c>
      <c r="E194" s="45">
        <f>'LAUS File'!G191</f>
        <v>0</v>
      </c>
      <c r="F194" s="45" t="e">
        <f>'LAUS File'!#REF!</f>
        <v>#REF!</v>
      </c>
      <c r="G194" s="45">
        <f>'LAUS File'!I191</f>
        <v>0</v>
      </c>
      <c r="H194" s="45">
        <f>'LAUS File'!J191</f>
        <v>0</v>
      </c>
      <c r="I194" s="45">
        <f>'LAUS File'!K191</f>
        <v>0</v>
      </c>
      <c r="J194" s="45">
        <f>'LAUS File'!L191</f>
        <v>0</v>
      </c>
      <c r="K194" s="45">
        <f>'LAUS File'!M191</f>
        <v>0</v>
      </c>
      <c r="L194" s="45">
        <f>'LAUS File'!N191</f>
        <v>0</v>
      </c>
      <c r="M194" s="45">
        <f>'LAUS File'!O191</f>
        <v>0</v>
      </c>
      <c r="N194" s="45">
        <f>'LAUS File'!P191</f>
        <v>0</v>
      </c>
      <c r="O194" s="45">
        <f>'LAUS File'!Q191</f>
        <v>0</v>
      </c>
    </row>
    <row r="195" spans="1:15">
      <c r="A195" s="45"/>
      <c r="B195" s="3" t="s">
        <v>2</v>
      </c>
      <c r="C195" s="45">
        <v>168</v>
      </c>
      <c r="D195" s="45">
        <f>'LAUS File'!F192</f>
        <v>0</v>
      </c>
      <c r="E195" s="45">
        <f>'LAUS File'!G192</f>
        <v>0</v>
      </c>
      <c r="F195" s="45" t="e">
        <f>'LAUS File'!#REF!</f>
        <v>#REF!</v>
      </c>
      <c r="G195" s="45">
        <f>'LAUS File'!I192</f>
        <v>0</v>
      </c>
      <c r="H195" s="45">
        <f>'LAUS File'!J192</f>
        <v>0</v>
      </c>
      <c r="I195" s="45">
        <f>'LAUS File'!K192</f>
        <v>0</v>
      </c>
      <c r="J195" s="45">
        <f>'LAUS File'!L192</f>
        <v>0</v>
      </c>
      <c r="K195" s="45">
        <f>'LAUS File'!M192</f>
        <v>0</v>
      </c>
      <c r="L195" s="45">
        <f>'LAUS File'!N192</f>
        <v>0</v>
      </c>
      <c r="M195" s="45">
        <f>'LAUS File'!O192</f>
        <v>0</v>
      </c>
      <c r="N195" s="45">
        <f>'LAUS File'!P192</f>
        <v>0</v>
      </c>
      <c r="O195" s="45">
        <f>'LAUS File'!Q192</f>
        <v>0</v>
      </c>
    </row>
    <row r="196" spans="1:15">
      <c r="A196" s="45"/>
      <c r="B196" s="3" t="s">
        <v>3</v>
      </c>
      <c r="C196" s="46">
        <v>3.8</v>
      </c>
      <c r="D196" s="46">
        <f>'LAUS File'!F193</f>
        <v>0</v>
      </c>
      <c r="E196" s="46">
        <f>'LAUS File'!G193</f>
        <v>0</v>
      </c>
      <c r="F196" s="46" t="e">
        <f>'LAUS File'!#REF!</f>
        <v>#REF!</v>
      </c>
      <c r="G196" s="46">
        <f>'LAUS File'!I193</f>
        <v>0</v>
      </c>
      <c r="H196" s="46">
        <f>'LAUS File'!J193</f>
        <v>0</v>
      </c>
      <c r="I196" s="46">
        <f>'LAUS File'!K193</f>
        <v>0</v>
      </c>
      <c r="J196" s="46">
        <f>'LAUS File'!L193</f>
        <v>0</v>
      </c>
      <c r="K196" s="46">
        <f>'LAUS File'!M193</f>
        <v>0</v>
      </c>
      <c r="L196" s="46">
        <f>'LAUS File'!N193</f>
        <v>0</v>
      </c>
      <c r="M196" s="46">
        <f>'LAUS File'!O193</f>
        <v>0</v>
      </c>
      <c r="N196" s="46">
        <f>'LAUS File'!P193</f>
        <v>0</v>
      </c>
      <c r="O196" s="46">
        <f>'LAUS File'!Q193</f>
        <v>0</v>
      </c>
    </row>
    <row r="197" spans="1:15">
      <c r="A197" s="45"/>
      <c r="B197" s="3"/>
      <c r="C197" s="21" t="s">
        <v>857</v>
      </c>
      <c r="D197" s="21"/>
      <c r="E197" s="21"/>
      <c r="F197" s="21"/>
      <c r="G197" s="21"/>
      <c r="H197" s="21"/>
      <c r="I197" s="21"/>
      <c r="J197" s="21"/>
      <c r="K197" s="21"/>
      <c r="L197" s="21"/>
      <c r="M197" s="21"/>
      <c r="N197" s="21"/>
      <c r="O197" s="21"/>
    </row>
    <row r="198" spans="1:15">
      <c r="A198" s="45" t="s">
        <v>69</v>
      </c>
      <c r="B198" s="3" t="s">
        <v>0</v>
      </c>
      <c r="C198" s="45">
        <v>910</v>
      </c>
      <c r="D198" s="45">
        <f>'LAUS File'!F198</f>
        <v>0</v>
      </c>
      <c r="E198" s="45">
        <f>'LAUS File'!G198</f>
        <v>0</v>
      </c>
      <c r="F198" s="45" t="e">
        <f>'LAUS File'!#REF!</f>
        <v>#REF!</v>
      </c>
      <c r="G198" s="45">
        <f>'LAUS File'!I198</f>
        <v>0</v>
      </c>
      <c r="H198" s="45">
        <f>'LAUS File'!J198</f>
        <v>0</v>
      </c>
      <c r="I198" s="45">
        <f>'LAUS File'!K198</f>
        <v>0</v>
      </c>
      <c r="J198" s="45">
        <f>'LAUS File'!L198</f>
        <v>0</v>
      </c>
      <c r="K198" s="45">
        <f>'LAUS File'!M198</f>
        <v>0</v>
      </c>
      <c r="L198" s="45">
        <f>'LAUS File'!N198</f>
        <v>0</v>
      </c>
      <c r="M198" s="45">
        <f>'LAUS File'!O198</f>
        <v>0</v>
      </c>
      <c r="N198" s="45">
        <f>'LAUS File'!P198</f>
        <v>0</v>
      </c>
      <c r="O198" s="45">
        <f>'LAUS File'!Q198</f>
        <v>0</v>
      </c>
    </row>
    <row r="199" spans="1:15">
      <c r="A199" s="45"/>
      <c r="B199" s="3" t="s">
        <v>152</v>
      </c>
      <c r="C199" s="45">
        <v>861</v>
      </c>
      <c r="D199" s="45">
        <f>'LAUS File'!F199</f>
        <v>0</v>
      </c>
      <c r="E199" s="45">
        <f>'LAUS File'!G199</f>
        <v>0</v>
      </c>
      <c r="F199" s="45" t="e">
        <f>'LAUS File'!#REF!</f>
        <v>#REF!</v>
      </c>
      <c r="G199" s="45">
        <f>'LAUS File'!I199</f>
        <v>0</v>
      </c>
      <c r="H199" s="45">
        <f>'LAUS File'!J199</f>
        <v>0</v>
      </c>
      <c r="I199" s="45">
        <f>'LAUS File'!K199</f>
        <v>0</v>
      </c>
      <c r="J199" s="45">
        <f>'LAUS File'!L199</f>
        <v>0</v>
      </c>
      <c r="K199" s="45">
        <f>'LAUS File'!M199</f>
        <v>0</v>
      </c>
      <c r="L199" s="45">
        <f>'LAUS File'!N199</f>
        <v>0</v>
      </c>
      <c r="M199" s="45">
        <f>'LAUS File'!O199</f>
        <v>0</v>
      </c>
      <c r="N199" s="45">
        <f>'LAUS File'!P199</f>
        <v>0</v>
      </c>
      <c r="O199" s="45">
        <f>'LAUS File'!Q199</f>
        <v>0</v>
      </c>
    </row>
    <row r="200" spans="1:15">
      <c r="A200" s="45"/>
      <c r="B200" s="3" t="s">
        <v>2</v>
      </c>
      <c r="C200" s="45">
        <v>49</v>
      </c>
      <c r="D200" s="45">
        <f>'LAUS File'!F200</f>
        <v>0</v>
      </c>
      <c r="E200" s="45">
        <f>'LAUS File'!G200</f>
        <v>0</v>
      </c>
      <c r="F200" s="45" t="e">
        <f>'LAUS File'!#REF!</f>
        <v>#REF!</v>
      </c>
      <c r="G200" s="45">
        <f>'LAUS File'!I200</f>
        <v>0</v>
      </c>
      <c r="H200" s="45">
        <f>'LAUS File'!J200</f>
        <v>0</v>
      </c>
      <c r="I200" s="45">
        <f>'LAUS File'!K200</f>
        <v>0</v>
      </c>
      <c r="J200" s="45">
        <f>'LAUS File'!L200</f>
        <v>0</v>
      </c>
      <c r="K200" s="45">
        <f>'LAUS File'!M200</f>
        <v>0</v>
      </c>
      <c r="L200" s="45">
        <f>'LAUS File'!N200</f>
        <v>0</v>
      </c>
      <c r="M200" s="45">
        <f>'LAUS File'!O200</f>
        <v>0</v>
      </c>
      <c r="N200" s="45">
        <f>'LAUS File'!P200</f>
        <v>0</v>
      </c>
      <c r="O200" s="45">
        <f>'LAUS File'!Q200</f>
        <v>0</v>
      </c>
    </row>
    <row r="201" spans="1:15">
      <c r="A201" s="45"/>
      <c r="B201" s="3" t="s">
        <v>3</v>
      </c>
      <c r="C201" s="46">
        <v>5.4</v>
      </c>
      <c r="D201" s="46">
        <f>'LAUS File'!F201</f>
        <v>0</v>
      </c>
      <c r="E201" s="46">
        <f>'LAUS File'!G201</f>
        <v>0</v>
      </c>
      <c r="F201" s="46" t="e">
        <f>'LAUS File'!#REF!</f>
        <v>#REF!</v>
      </c>
      <c r="G201" s="46">
        <f>'LAUS File'!I201</f>
        <v>0</v>
      </c>
      <c r="H201" s="46">
        <f>'LAUS File'!J201</f>
        <v>0</v>
      </c>
      <c r="I201" s="46">
        <f>'LAUS File'!K201</f>
        <v>0</v>
      </c>
      <c r="J201" s="46">
        <f>'LAUS File'!L201</f>
        <v>0</v>
      </c>
      <c r="K201" s="46">
        <f>'LAUS File'!M201</f>
        <v>0</v>
      </c>
      <c r="L201" s="46">
        <f>'LAUS File'!N201</f>
        <v>0</v>
      </c>
      <c r="M201" s="46">
        <f>'LAUS File'!O201</f>
        <v>0</v>
      </c>
      <c r="N201" s="46">
        <f>'LAUS File'!P201</f>
        <v>0</v>
      </c>
      <c r="O201" s="46">
        <f>'LAUS File'!Q201</f>
        <v>0</v>
      </c>
    </row>
    <row r="202" spans="1:15">
      <c r="A202" s="45"/>
      <c r="B202" s="3"/>
      <c r="C202" s="21" t="s">
        <v>857</v>
      </c>
      <c r="D202" s="21"/>
      <c r="E202" s="21"/>
      <c r="F202" s="21"/>
      <c r="G202" s="21"/>
      <c r="H202" s="21"/>
      <c r="I202" s="21"/>
      <c r="J202" s="21"/>
      <c r="K202" s="21"/>
      <c r="L202" s="21"/>
      <c r="M202" s="21"/>
      <c r="N202" s="21"/>
      <c r="O202" s="21"/>
    </row>
    <row r="203" spans="1:15">
      <c r="A203" s="45" t="s">
        <v>70</v>
      </c>
      <c r="B203" s="3" t="s">
        <v>0</v>
      </c>
      <c r="C203" s="45">
        <v>2704</v>
      </c>
      <c r="D203" s="45">
        <f>'LAUS File'!F202</f>
        <v>0</v>
      </c>
      <c r="E203" s="45">
        <f>'LAUS File'!G202</f>
        <v>0</v>
      </c>
      <c r="F203" s="45" t="e">
        <f>'LAUS File'!#REF!</f>
        <v>#REF!</v>
      </c>
      <c r="G203" s="45">
        <f>'LAUS File'!I202</f>
        <v>0</v>
      </c>
      <c r="H203" s="45">
        <f>'LAUS File'!J202</f>
        <v>0</v>
      </c>
      <c r="I203" s="45">
        <f>'LAUS File'!K202</f>
        <v>0</v>
      </c>
      <c r="J203" s="45">
        <f>'LAUS File'!L202</f>
        <v>0</v>
      </c>
      <c r="K203" s="45">
        <f>'LAUS File'!M202</f>
        <v>0</v>
      </c>
      <c r="L203" s="45">
        <f>'LAUS File'!N202</f>
        <v>0</v>
      </c>
      <c r="M203" s="45">
        <f>'LAUS File'!O202</f>
        <v>0</v>
      </c>
      <c r="N203" s="45">
        <f>'LAUS File'!P202</f>
        <v>0</v>
      </c>
      <c r="O203" s="45">
        <f>'LAUS File'!Q202</f>
        <v>0</v>
      </c>
    </row>
    <row r="204" spans="1:15">
      <c r="A204" s="45"/>
      <c r="B204" s="3" t="s">
        <v>152</v>
      </c>
      <c r="C204" s="45">
        <v>2577</v>
      </c>
      <c r="D204" s="45">
        <f>'LAUS File'!F203</f>
        <v>0</v>
      </c>
      <c r="E204" s="45">
        <f>'LAUS File'!G203</f>
        <v>0</v>
      </c>
      <c r="F204" s="45" t="e">
        <f>'LAUS File'!#REF!</f>
        <v>#REF!</v>
      </c>
      <c r="G204" s="45">
        <f>'LAUS File'!I203</f>
        <v>0</v>
      </c>
      <c r="H204" s="45">
        <f>'LAUS File'!J203</f>
        <v>0</v>
      </c>
      <c r="I204" s="45">
        <f>'LAUS File'!K203</f>
        <v>0</v>
      </c>
      <c r="J204" s="45">
        <f>'LAUS File'!L203</f>
        <v>0</v>
      </c>
      <c r="K204" s="45">
        <f>'LAUS File'!M203</f>
        <v>0</v>
      </c>
      <c r="L204" s="45">
        <f>'LAUS File'!N203</f>
        <v>0</v>
      </c>
      <c r="M204" s="45">
        <f>'LAUS File'!O203</f>
        <v>0</v>
      </c>
      <c r="N204" s="45">
        <f>'LAUS File'!P203</f>
        <v>0</v>
      </c>
      <c r="O204" s="45">
        <f>'LAUS File'!Q203</f>
        <v>0</v>
      </c>
    </row>
    <row r="205" spans="1:15">
      <c r="A205" s="45"/>
      <c r="B205" s="3" t="s">
        <v>2</v>
      </c>
      <c r="C205" s="45">
        <v>127</v>
      </c>
      <c r="D205" s="45">
        <f>'LAUS File'!F204</f>
        <v>0</v>
      </c>
      <c r="E205" s="45">
        <f>'LAUS File'!G204</f>
        <v>0</v>
      </c>
      <c r="F205" s="45" t="e">
        <f>'LAUS File'!#REF!</f>
        <v>#REF!</v>
      </c>
      <c r="G205" s="45">
        <f>'LAUS File'!I204</f>
        <v>0</v>
      </c>
      <c r="H205" s="45">
        <f>'LAUS File'!J204</f>
        <v>0</v>
      </c>
      <c r="I205" s="45">
        <f>'LAUS File'!K204</f>
        <v>0</v>
      </c>
      <c r="J205" s="45">
        <f>'LAUS File'!L204</f>
        <v>0</v>
      </c>
      <c r="K205" s="45">
        <f>'LAUS File'!M204</f>
        <v>0</v>
      </c>
      <c r="L205" s="45">
        <f>'LAUS File'!N204</f>
        <v>0</v>
      </c>
      <c r="M205" s="45">
        <f>'LAUS File'!O204</f>
        <v>0</v>
      </c>
      <c r="N205" s="45">
        <f>'LAUS File'!P204</f>
        <v>0</v>
      </c>
      <c r="O205" s="45">
        <f>'LAUS File'!Q204</f>
        <v>0</v>
      </c>
    </row>
    <row r="206" spans="1:15">
      <c r="A206" s="45"/>
      <c r="B206" s="3" t="s">
        <v>3</v>
      </c>
      <c r="C206" s="46">
        <v>4.7</v>
      </c>
      <c r="D206" s="46">
        <f>'LAUS File'!F205</f>
        <v>0</v>
      </c>
      <c r="E206" s="46">
        <f>'LAUS File'!G205</f>
        <v>0</v>
      </c>
      <c r="F206" s="46" t="e">
        <f>'LAUS File'!#REF!</f>
        <v>#REF!</v>
      </c>
      <c r="G206" s="46">
        <f>'LAUS File'!I205</f>
        <v>0</v>
      </c>
      <c r="H206" s="46">
        <f>'LAUS File'!J205</f>
        <v>0</v>
      </c>
      <c r="I206" s="46">
        <f>'LAUS File'!K205</f>
        <v>0</v>
      </c>
      <c r="J206" s="46">
        <f>'LAUS File'!L205</f>
        <v>0</v>
      </c>
      <c r="K206" s="46">
        <f>'LAUS File'!M205</f>
        <v>0</v>
      </c>
      <c r="L206" s="46">
        <f>'LAUS File'!N205</f>
        <v>0</v>
      </c>
      <c r="M206" s="46">
        <f>'LAUS File'!O205</f>
        <v>0</v>
      </c>
      <c r="N206" s="46">
        <f>'LAUS File'!P205</f>
        <v>0</v>
      </c>
      <c r="O206" s="46">
        <f>'LAUS File'!Q205</f>
        <v>0</v>
      </c>
    </row>
    <row r="207" spans="1:15">
      <c r="A207" s="45"/>
      <c r="B207" s="3"/>
      <c r="C207" s="21" t="s">
        <v>857</v>
      </c>
      <c r="D207" s="21"/>
      <c r="E207" s="21"/>
      <c r="F207" s="21"/>
      <c r="G207" s="21"/>
      <c r="H207" s="21"/>
      <c r="I207" s="21"/>
      <c r="J207" s="21"/>
      <c r="K207" s="21"/>
      <c r="L207" s="21"/>
      <c r="M207" s="21"/>
      <c r="N207" s="21"/>
      <c r="O207" s="21"/>
    </row>
    <row r="208" spans="1:15">
      <c r="A208" s="45" t="s">
        <v>71</v>
      </c>
      <c r="B208" s="3" t="s">
        <v>0</v>
      </c>
      <c r="C208" s="45">
        <v>4574</v>
      </c>
      <c r="D208" s="45">
        <f>'LAUS File'!F206</f>
        <v>0</v>
      </c>
      <c r="E208" s="45">
        <f>'LAUS File'!G206</f>
        <v>0</v>
      </c>
      <c r="F208" s="45" t="e">
        <f>'LAUS File'!#REF!</f>
        <v>#REF!</v>
      </c>
      <c r="G208" s="45">
        <f>'LAUS File'!I206</f>
        <v>0</v>
      </c>
      <c r="H208" s="45">
        <f>'LAUS File'!J206</f>
        <v>0</v>
      </c>
      <c r="I208" s="45">
        <f>'LAUS File'!K206</f>
        <v>0</v>
      </c>
      <c r="J208" s="45">
        <f>'LAUS File'!L206</f>
        <v>0</v>
      </c>
      <c r="K208" s="45">
        <f>'LAUS File'!M206</f>
        <v>0</v>
      </c>
      <c r="L208" s="45">
        <f>'LAUS File'!N206</f>
        <v>0</v>
      </c>
      <c r="M208" s="45">
        <f>'LAUS File'!O206</f>
        <v>0</v>
      </c>
      <c r="N208" s="45">
        <f>'LAUS File'!P206</f>
        <v>0</v>
      </c>
      <c r="O208" s="45">
        <f>'LAUS File'!Q206</f>
        <v>0</v>
      </c>
    </row>
    <row r="209" spans="1:15">
      <c r="A209" s="45"/>
      <c r="B209" s="3" t="s">
        <v>152</v>
      </c>
      <c r="C209" s="45">
        <v>4354</v>
      </c>
      <c r="D209" s="45">
        <f>'LAUS File'!F207</f>
        <v>0</v>
      </c>
      <c r="E209" s="45">
        <f>'LAUS File'!G207</f>
        <v>0</v>
      </c>
      <c r="F209" s="45" t="e">
        <f>'LAUS File'!#REF!</f>
        <v>#REF!</v>
      </c>
      <c r="G209" s="45">
        <f>'LAUS File'!I207</f>
        <v>0</v>
      </c>
      <c r="H209" s="45">
        <f>'LAUS File'!J207</f>
        <v>0</v>
      </c>
      <c r="I209" s="45">
        <f>'LAUS File'!K207</f>
        <v>0</v>
      </c>
      <c r="J209" s="45">
        <f>'LAUS File'!L207</f>
        <v>0</v>
      </c>
      <c r="K209" s="45">
        <f>'LAUS File'!M207</f>
        <v>0</v>
      </c>
      <c r="L209" s="45">
        <f>'LAUS File'!N207</f>
        <v>0</v>
      </c>
      <c r="M209" s="45">
        <f>'LAUS File'!O207</f>
        <v>0</v>
      </c>
      <c r="N209" s="45">
        <f>'LAUS File'!P207</f>
        <v>0</v>
      </c>
      <c r="O209" s="45">
        <f>'LAUS File'!Q207</f>
        <v>0</v>
      </c>
    </row>
    <row r="210" spans="1:15">
      <c r="A210" s="45"/>
      <c r="B210" s="3" t="s">
        <v>2</v>
      </c>
      <c r="C210" s="45">
        <v>220</v>
      </c>
      <c r="D210" s="45">
        <f>'LAUS File'!F208</f>
        <v>0</v>
      </c>
      <c r="E210" s="45">
        <f>'LAUS File'!G208</f>
        <v>0</v>
      </c>
      <c r="F210" s="45" t="e">
        <f>'LAUS File'!#REF!</f>
        <v>#REF!</v>
      </c>
      <c r="G210" s="45">
        <f>'LAUS File'!I208</f>
        <v>0</v>
      </c>
      <c r="H210" s="45">
        <f>'LAUS File'!J208</f>
        <v>0</v>
      </c>
      <c r="I210" s="45">
        <f>'LAUS File'!K208</f>
        <v>0</v>
      </c>
      <c r="J210" s="45">
        <f>'LAUS File'!L208</f>
        <v>0</v>
      </c>
      <c r="K210" s="45">
        <f>'LAUS File'!M208</f>
        <v>0</v>
      </c>
      <c r="L210" s="45">
        <f>'LAUS File'!N208</f>
        <v>0</v>
      </c>
      <c r="M210" s="45">
        <f>'LAUS File'!O208</f>
        <v>0</v>
      </c>
      <c r="N210" s="45">
        <f>'LAUS File'!P208</f>
        <v>0</v>
      </c>
      <c r="O210" s="45">
        <f>'LAUS File'!Q208</f>
        <v>0</v>
      </c>
    </row>
    <row r="211" spans="1:15">
      <c r="A211" s="45"/>
      <c r="B211" s="3" t="s">
        <v>3</v>
      </c>
      <c r="C211" s="46">
        <v>4.8</v>
      </c>
      <c r="D211" s="46">
        <f>'LAUS File'!F209</f>
        <v>0</v>
      </c>
      <c r="E211" s="46">
        <f>'LAUS File'!G209</f>
        <v>0</v>
      </c>
      <c r="F211" s="46" t="e">
        <f>'LAUS File'!#REF!</f>
        <v>#REF!</v>
      </c>
      <c r="G211" s="46">
        <f>'LAUS File'!I209</f>
        <v>0</v>
      </c>
      <c r="H211" s="46">
        <f>'LAUS File'!J209</f>
        <v>0</v>
      </c>
      <c r="I211" s="46">
        <f>'LAUS File'!K209</f>
        <v>0</v>
      </c>
      <c r="J211" s="46">
        <f>'LAUS File'!L209</f>
        <v>0</v>
      </c>
      <c r="K211" s="46">
        <f>'LAUS File'!M209</f>
        <v>0</v>
      </c>
      <c r="L211" s="46">
        <f>'LAUS File'!N209</f>
        <v>0</v>
      </c>
      <c r="M211" s="46">
        <f>'LAUS File'!O209</f>
        <v>0</v>
      </c>
      <c r="N211" s="46">
        <f>'LAUS File'!P209</f>
        <v>0</v>
      </c>
      <c r="O211" s="46">
        <f>'LAUS File'!Q209</f>
        <v>0</v>
      </c>
    </row>
    <row r="212" spans="1:15">
      <c r="A212" s="45"/>
      <c r="B212" s="3"/>
      <c r="C212" s="21" t="s">
        <v>857</v>
      </c>
      <c r="D212" s="21"/>
      <c r="E212" s="21"/>
      <c r="F212" s="21"/>
      <c r="G212" s="21"/>
      <c r="H212" s="21"/>
      <c r="I212" s="21"/>
      <c r="J212" s="21"/>
      <c r="K212" s="21"/>
      <c r="L212" s="21"/>
      <c r="M212" s="21"/>
      <c r="N212" s="21"/>
      <c r="O212" s="21"/>
    </row>
    <row r="213" spans="1:15">
      <c r="A213" s="45" t="s">
        <v>72</v>
      </c>
      <c r="B213" s="3" t="s">
        <v>0</v>
      </c>
      <c r="C213" s="45">
        <v>6929</v>
      </c>
      <c r="D213" s="45">
        <f>'LAUS File'!F210</f>
        <v>0</v>
      </c>
      <c r="E213" s="45">
        <f>'LAUS File'!G210</f>
        <v>0</v>
      </c>
      <c r="F213" s="45" t="e">
        <f>'LAUS File'!#REF!</f>
        <v>#REF!</v>
      </c>
      <c r="G213" s="45">
        <f>'LAUS File'!I210</f>
        <v>0</v>
      </c>
      <c r="H213" s="45">
        <f>'LAUS File'!J210</f>
        <v>0</v>
      </c>
      <c r="I213" s="45">
        <f>'LAUS File'!K210</f>
        <v>0</v>
      </c>
      <c r="J213" s="45">
        <f>'LAUS File'!L210</f>
        <v>0</v>
      </c>
      <c r="K213" s="45">
        <f>'LAUS File'!M210</f>
        <v>0</v>
      </c>
      <c r="L213" s="45">
        <f>'LAUS File'!N210</f>
        <v>0</v>
      </c>
      <c r="M213" s="45">
        <f>'LAUS File'!O210</f>
        <v>0</v>
      </c>
      <c r="N213" s="45">
        <f>'LAUS File'!P210</f>
        <v>0</v>
      </c>
      <c r="O213" s="45">
        <f>'LAUS File'!Q210</f>
        <v>0</v>
      </c>
    </row>
    <row r="214" spans="1:15">
      <c r="A214" s="45"/>
      <c r="B214" s="3" t="s">
        <v>152</v>
      </c>
      <c r="C214" s="45">
        <v>6594</v>
      </c>
      <c r="D214" s="45">
        <f>'LAUS File'!F211</f>
        <v>0</v>
      </c>
      <c r="E214" s="45">
        <f>'LAUS File'!G211</f>
        <v>0</v>
      </c>
      <c r="F214" s="45" t="e">
        <f>'LAUS File'!#REF!</f>
        <v>#REF!</v>
      </c>
      <c r="G214" s="45">
        <f>'LAUS File'!I211</f>
        <v>0</v>
      </c>
      <c r="H214" s="45">
        <f>'LAUS File'!J211</f>
        <v>0</v>
      </c>
      <c r="I214" s="45">
        <f>'LAUS File'!K211</f>
        <v>0</v>
      </c>
      <c r="J214" s="45">
        <f>'LAUS File'!L211</f>
        <v>0</v>
      </c>
      <c r="K214" s="45">
        <f>'LAUS File'!M211</f>
        <v>0</v>
      </c>
      <c r="L214" s="45">
        <f>'LAUS File'!N211</f>
        <v>0</v>
      </c>
      <c r="M214" s="45">
        <f>'LAUS File'!O211</f>
        <v>0</v>
      </c>
      <c r="N214" s="45">
        <f>'LAUS File'!P211</f>
        <v>0</v>
      </c>
      <c r="O214" s="45">
        <f>'LAUS File'!Q211</f>
        <v>0</v>
      </c>
    </row>
    <row r="215" spans="1:15">
      <c r="A215" s="45"/>
      <c r="B215" s="3" t="s">
        <v>2</v>
      </c>
      <c r="C215" s="45">
        <v>335</v>
      </c>
      <c r="D215" s="45">
        <f>'LAUS File'!F212</f>
        <v>0</v>
      </c>
      <c r="E215" s="45">
        <f>'LAUS File'!G212</f>
        <v>0</v>
      </c>
      <c r="F215" s="45" t="e">
        <f>'LAUS File'!#REF!</f>
        <v>#REF!</v>
      </c>
      <c r="G215" s="45">
        <f>'LAUS File'!I212</f>
        <v>0</v>
      </c>
      <c r="H215" s="45">
        <f>'LAUS File'!J212</f>
        <v>0</v>
      </c>
      <c r="I215" s="45">
        <f>'LAUS File'!K212</f>
        <v>0</v>
      </c>
      <c r="J215" s="45">
        <f>'LAUS File'!L212</f>
        <v>0</v>
      </c>
      <c r="K215" s="45">
        <f>'LAUS File'!M212</f>
        <v>0</v>
      </c>
      <c r="L215" s="45">
        <f>'LAUS File'!N212</f>
        <v>0</v>
      </c>
      <c r="M215" s="45">
        <f>'LAUS File'!O212</f>
        <v>0</v>
      </c>
      <c r="N215" s="45">
        <f>'LAUS File'!P212</f>
        <v>0</v>
      </c>
      <c r="O215" s="45">
        <f>'LAUS File'!Q212</f>
        <v>0</v>
      </c>
    </row>
    <row r="216" spans="1:15">
      <c r="A216" s="45"/>
      <c r="B216" s="3" t="s">
        <v>3</v>
      </c>
      <c r="C216" s="46">
        <v>4.8</v>
      </c>
      <c r="D216" s="46">
        <f>'LAUS File'!F213</f>
        <v>0</v>
      </c>
      <c r="E216" s="46">
        <f>'LAUS File'!G213</f>
        <v>0</v>
      </c>
      <c r="F216" s="46" t="e">
        <f>'LAUS File'!#REF!</f>
        <v>#REF!</v>
      </c>
      <c r="G216" s="46">
        <f>'LAUS File'!I213</f>
        <v>0</v>
      </c>
      <c r="H216" s="46">
        <f>'LAUS File'!J213</f>
        <v>0</v>
      </c>
      <c r="I216" s="46">
        <f>'LAUS File'!K213</f>
        <v>0</v>
      </c>
      <c r="J216" s="46">
        <f>'LAUS File'!L213</f>
        <v>0</v>
      </c>
      <c r="K216" s="46">
        <f>'LAUS File'!M213</f>
        <v>0</v>
      </c>
      <c r="L216" s="46">
        <f>'LAUS File'!N213</f>
        <v>0</v>
      </c>
      <c r="M216" s="46">
        <f>'LAUS File'!O213</f>
        <v>0</v>
      </c>
      <c r="N216" s="46">
        <f>'LAUS File'!P213</f>
        <v>0</v>
      </c>
      <c r="O216" s="46">
        <f>'LAUS File'!Q213</f>
        <v>0</v>
      </c>
    </row>
    <row r="217" spans="1:15">
      <c r="A217" s="45"/>
      <c r="B217" s="3"/>
      <c r="C217" s="21" t="s">
        <v>857</v>
      </c>
      <c r="D217" s="21"/>
      <c r="E217" s="21"/>
      <c r="F217" s="21"/>
      <c r="G217" s="21"/>
      <c r="H217" s="21"/>
      <c r="I217" s="21"/>
      <c r="J217" s="21"/>
      <c r="K217" s="21"/>
      <c r="L217" s="21"/>
      <c r="M217" s="21"/>
      <c r="N217" s="21"/>
      <c r="O217" s="21"/>
    </row>
    <row r="218" spans="1:15">
      <c r="A218" s="45" t="s">
        <v>113</v>
      </c>
      <c r="B218" s="3" t="s">
        <v>0</v>
      </c>
      <c r="C218" s="45">
        <v>26294</v>
      </c>
      <c r="D218" s="45">
        <f>'LAUS File'!F214</f>
        <v>0</v>
      </c>
      <c r="E218" s="45">
        <f>'LAUS File'!G214</f>
        <v>0</v>
      </c>
      <c r="F218" s="45" t="e">
        <f>'LAUS File'!#REF!</f>
        <v>#REF!</v>
      </c>
      <c r="G218" s="45">
        <f>'LAUS File'!I214</f>
        <v>0</v>
      </c>
      <c r="H218" s="45">
        <f>'LAUS File'!J214</f>
        <v>0</v>
      </c>
      <c r="I218" s="45">
        <f>'LAUS File'!K214</f>
        <v>0</v>
      </c>
      <c r="J218" s="45">
        <f>'LAUS File'!L214</f>
        <v>0</v>
      </c>
      <c r="K218" s="45">
        <f>'LAUS File'!M214</f>
        <v>0</v>
      </c>
      <c r="L218" s="45">
        <f>'LAUS File'!N214</f>
        <v>0</v>
      </c>
      <c r="M218" s="45">
        <f>'LAUS File'!O214</f>
        <v>0</v>
      </c>
      <c r="N218" s="45">
        <f>'LAUS File'!P214</f>
        <v>0</v>
      </c>
      <c r="O218" s="45">
        <f>'LAUS File'!Q214</f>
        <v>0</v>
      </c>
    </row>
    <row r="219" spans="1:15">
      <c r="A219" s="45"/>
      <c r="B219" s="3" t="s">
        <v>152</v>
      </c>
      <c r="C219" s="45">
        <v>24416</v>
      </c>
      <c r="D219" s="45">
        <f>'LAUS File'!F215</f>
        <v>0</v>
      </c>
      <c r="E219" s="45">
        <f>'LAUS File'!G215</f>
        <v>0</v>
      </c>
      <c r="F219" s="45" t="e">
        <f>'LAUS File'!#REF!</f>
        <v>#REF!</v>
      </c>
      <c r="G219" s="45">
        <f>'LAUS File'!I215</f>
        <v>0</v>
      </c>
      <c r="H219" s="45">
        <f>'LAUS File'!J215</f>
        <v>0</v>
      </c>
      <c r="I219" s="45">
        <f>'LAUS File'!K215</f>
        <v>0</v>
      </c>
      <c r="J219" s="45">
        <f>'LAUS File'!L215</f>
        <v>0</v>
      </c>
      <c r="K219" s="45">
        <f>'LAUS File'!M215</f>
        <v>0</v>
      </c>
      <c r="L219" s="45">
        <f>'LAUS File'!N215</f>
        <v>0</v>
      </c>
      <c r="M219" s="45">
        <f>'LAUS File'!O215</f>
        <v>0</v>
      </c>
      <c r="N219" s="45">
        <f>'LAUS File'!P215</f>
        <v>0</v>
      </c>
      <c r="O219" s="45">
        <f>'LAUS File'!Q215</f>
        <v>0</v>
      </c>
    </row>
    <row r="220" spans="1:15">
      <c r="A220" s="45"/>
      <c r="B220" s="3" t="s">
        <v>2</v>
      </c>
      <c r="C220" s="45">
        <v>1878</v>
      </c>
      <c r="D220" s="45">
        <f>'LAUS File'!F216</f>
        <v>0</v>
      </c>
      <c r="E220" s="45">
        <f>'LAUS File'!G216</f>
        <v>0</v>
      </c>
      <c r="F220" s="45" t="e">
        <f>'LAUS File'!#REF!</f>
        <v>#REF!</v>
      </c>
      <c r="G220" s="45">
        <f>'LAUS File'!I216</f>
        <v>0</v>
      </c>
      <c r="H220" s="45">
        <f>'LAUS File'!J216</f>
        <v>0</v>
      </c>
      <c r="I220" s="45">
        <f>'LAUS File'!K216</f>
        <v>0</v>
      </c>
      <c r="J220" s="45">
        <f>'LAUS File'!L216</f>
        <v>0</v>
      </c>
      <c r="K220" s="45">
        <f>'LAUS File'!M216</f>
        <v>0</v>
      </c>
      <c r="L220" s="45">
        <f>'LAUS File'!N216</f>
        <v>0</v>
      </c>
      <c r="M220" s="45">
        <f>'LAUS File'!O216</f>
        <v>0</v>
      </c>
      <c r="N220" s="45">
        <f>'LAUS File'!P216</f>
        <v>0</v>
      </c>
      <c r="O220" s="45">
        <f>'LAUS File'!Q216</f>
        <v>0</v>
      </c>
    </row>
    <row r="221" spans="1:15">
      <c r="A221" s="45"/>
      <c r="B221" s="3" t="s">
        <v>3</v>
      </c>
      <c r="C221" s="46">
        <v>7.1</v>
      </c>
      <c r="D221" s="46">
        <f>'LAUS File'!F217</f>
        <v>0</v>
      </c>
      <c r="E221" s="46">
        <f>'LAUS File'!G217</f>
        <v>0</v>
      </c>
      <c r="F221" s="46" t="e">
        <f>'LAUS File'!#REF!</f>
        <v>#REF!</v>
      </c>
      <c r="G221" s="46">
        <f>'LAUS File'!I217</f>
        <v>0</v>
      </c>
      <c r="H221" s="46">
        <f>'LAUS File'!J217</f>
        <v>0</v>
      </c>
      <c r="I221" s="46">
        <f>'LAUS File'!K217</f>
        <v>0</v>
      </c>
      <c r="J221" s="46">
        <f>'LAUS File'!L217</f>
        <v>0</v>
      </c>
      <c r="K221" s="46">
        <f>'LAUS File'!M217</f>
        <v>0</v>
      </c>
      <c r="L221" s="46">
        <f>'LAUS File'!N217</f>
        <v>0</v>
      </c>
      <c r="M221" s="46">
        <f>'LAUS File'!O217</f>
        <v>0</v>
      </c>
      <c r="N221" s="46">
        <f>'LAUS File'!P217</f>
        <v>0</v>
      </c>
      <c r="O221" s="46">
        <f>'LAUS File'!Q217</f>
        <v>0</v>
      </c>
    </row>
    <row r="222" spans="1:15">
      <c r="A222" s="45"/>
      <c r="B222" s="3"/>
      <c r="C222" s="21" t="s">
        <v>857</v>
      </c>
      <c r="D222" s="21"/>
      <c r="E222" s="21"/>
      <c r="F222" s="21"/>
      <c r="G222" s="21"/>
      <c r="H222" s="21"/>
      <c r="I222" s="21"/>
      <c r="J222" s="21"/>
      <c r="K222" s="21"/>
      <c r="L222" s="21"/>
      <c r="M222" s="21"/>
      <c r="N222" s="21"/>
      <c r="O222" s="21"/>
    </row>
    <row r="223" spans="1:15">
      <c r="A223" s="45" t="s">
        <v>130</v>
      </c>
      <c r="B223" s="3" t="s">
        <v>0</v>
      </c>
      <c r="C223" s="45">
        <v>15530</v>
      </c>
      <c r="D223" s="45">
        <f>'LAUS File'!F218</f>
        <v>0</v>
      </c>
      <c r="E223" s="45">
        <f>'LAUS File'!G218</f>
        <v>0</v>
      </c>
      <c r="F223" s="45" t="e">
        <f>'LAUS File'!#REF!</f>
        <v>#REF!</v>
      </c>
      <c r="G223" s="45">
        <f>'LAUS File'!I218</f>
        <v>0</v>
      </c>
      <c r="H223" s="45">
        <f>'LAUS File'!J218</f>
        <v>0</v>
      </c>
      <c r="I223" s="45">
        <f>'LAUS File'!K218</f>
        <v>0</v>
      </c>
      <c r="J223" s="45">
        <f>'LAUS File'!L218</f>
        <v>0</v>
      </c>
      <c r="K223" s="45">
        <f>'LAUS File'!M218</f>
        <v>0</v>
      </c>
      <c r="L223" s="45">
        <f>'LAUS File'!N218</f>
        <v>0</v>
      </c>
      <c r="M223" s="45">
        <f>'LAUS File'!O218</f>
        <v>0</v>
      </c>
      <c r="N223" s="45">
        <f>'LAUS File'!P218</f>
        <v>0</v>
      </c>
      <c r="O223" s="45">
        <f>'LAUS File'!Q218</f>
        <v>0</v>
      </c>
    </row>
    <row r="224" spans="1:15">
      <c r="A224" s="45"/>
      <c r="B224" s="3" t="s">
        <v>152</v>
      </c>
      <c r="C224" s="45">
        <v>14596</v>
      </c>
      <c r="D224" s="45">
        <f>'LAUS File'!F219</f>
        <v>0</v>
      </c>
      <c r="E224" s="45">
        <f>'LAUS File'!G219</f>
        <v>0</v>
      </c>
      <c r="F224" s="45" t="e">
        <f>'LAUS File'!#REF!</f>
        <v>#REF!</v>
      </c>
      <c r="G224" s="45">
        <f>'LAUS File'!I219</f>
        <v>0</v>
      </c>
      <c r="H224" s="45">
        <f>'LAUS File'!J219</f>
        <v>0</v>
      </c>
      <c r="I224" s="45">
        <f>'LAUS File'!K219</f>
        <v>0</v>
      </c>
      <c r="J224" s="45">
        <f>'LAUS File'!L219</f>
        <v>0</v>
      </c>
      <c r="K224" s="45">
        <f>'LAUS File'!M219</f>
        <v>0</v>
      </c>
      <c r="L224" s="45">
        <f>'LAUS File'!N219</f>
        <v>0</v>
      </c>
      <c r="M224" s="45">
        <f>'LAUS File'!O219</f>
        <v>0</v>
      </c>
      <c r="N224" s="45">
        <f>'LAUS File'!P219</f>
        <v>0</v>
      </c>
      <c r="O224" s="45">
        <f>'LAUS File'!Q219</f>
        <v>0</v>
      </c>
    </row>
    <row r="225" spans="1:15">
      <c r="A225" s="45"/>
      <c r="B225" s="3" t="s">
        <v>2</v>
      </c>
      <c r="C225" s="45">
        <v>934</v>
      </c>
      <c r="D225" s="45">
        <f>'LAUS File'!F220</f>
        <v>0</v>
      </c>
      <c r="E225" s="45">
        <f>'LAUS File'!G220</f>
        <v>0</v>
      </c>
      <c r="F225" s="45" t="e">
        <f>'LAUS File'!#REF!</f>
        <v>#REF!</v>
      </c>
      <c r="G225" s="45">
        <f>'LAUS File'!I220</f>
        <v>0</v>
      </c>
      <c r="H225" s="45">
        <f>'LAUS File'!J220</f>
        <v>0</v>
      </c>
      <c r="I225" s="45">
        <f>'LAUS File'!K220</f>
        <v>0</v>
      </c>
      <c r="J225" s="45">
        <f>'LAUS File'!L220</f>
        <v>0</v>
      </c>
      <c r="K225" s="45">
        <f>'LAUS File'!M220</f>
        <v>0</v>
      </c>
      <c r="L225" s="45">
        <f>'LAUS File'!N220</f>
        <v>0</v>
      </c>
      <c r="M225" s="45">
        <f>'LAUS File'!O220</f>
        <v>0</v>
      </c>
      <c r="N225" s="45">
        <f>'LAUS File'!P220</f>
        <v>0</v>
      </c>
      <c r="O225" s="45">
        <f>'LAUS File'!Q220</f>
        <v>0</v>
      </c>
    </row>
    <row r="226" spans="1:15">
      <c r="A226" s="45"/>
      <c r="B226" s="3" t="s">
        <v>3</v>
      </c>
      <c r="C226" s="46">
        <v>6</v>
      </c>
      <c r="D226" s="46">
        <f>'LAUS File'!F221</f>
        <v>0</v>
      </c>
      <c r="E226" s="46">
        <f>'LAUS File'!G221</f>
        <v>0</v>
      </c>
      <c r="F226" s="46" t="e">
        <f>'LAUS File'!#REF!</f>
        <v>#REF!</v>
      </c>
      <c r="G226" s="46">
        <f>'LAUS File'!I221</f>
        <v>0</v>
      </c>
      <c r="H226" s="46">
        <f>'LAUS File'!J221</f>
        <v>0</v>
      </c>
      <c r="I226" s="46">
        <f>'LAUS File'!K221</f>
        <v>0</v>
      </c>
      <c r="J226" s="46">
        <f>'LAUS File'!L221</f>
        <v>0</v>
      </c>
      <c r="K226" s="46">
        <f>'LAUS File'!M221</f>
        <v>0</v>
      </c>
      <c r="L226" s="46">
        <f>'LAUS File'!N221</f>
        <v>0</v>
      </c>
      <c r="M226" s="46">
        <f>'LAUS File'!O221</f>
        <v>0</v>
      </c>
      <c r="N226" s="46">
        <f>'LAUS File'!P221</f>
        <v>0</v>
      </c>
      <c r="O226" s="46">
        <f>'LAUS File'!Q221</f>
        <v>0</v>
      </c>
    </row>
    <row r="227" spans="1:15">
      <c r="A227" s="45"/>
      <c r="B227" s="3"/>
      <c r="C227" s="21" t="s">
        <v>857</v>
      </c>
      <c r="D227" s="21"/>
      <c r="E227" s="21"/>
      <c r="F227" s="21"/>
      <c r="G227" s="21"/>
      <c r="H227" s="21"/>
      <c r="I227" s="21"/>
      <c r="J227" s="21"/>
      <c r="K227" s="21"/>
      <c r="L227" s="21"/>
      <c r="M227" s="21"/>
      <c r="N227" s="21"/>
      <c r="O227" s="21"/>
    </row>
    <row r="228" spans="1:15">
      <c r="A228" s="3" t="s">
        <v>50</v>
      </c>
      <c r="B228" s="3" t="s">
        <v>0</v>
      </c>
      <c r="C228" s="45">
        <v>9118</v>
      </c>
      <c r="D228" s="45">
        <f>'LAUS File'!F226</f>
        <v>0</v>
      </c>
      <c r="E228" s="45">
        <f>'LAUS File'!G226</f>
        <v>0</v>
      </c>
      <c r="F228" s="45" t="e">
        <f>'LAUS File'!#REF!</f>
        <v>#REF!</v>
      </c>
      <c r="G228" s="45">
        <f>'LAUS File'!I226</f>
        <v>0</v>
      </c>
      <c r="H228" s="45">
        <f>'LAUS File'!J226</f>
        <v>0</v>
      </c>
      <c r="I228" s="45">
        <f>'LAUS File'!K226</f>
        <v>0</v>
      </c>
      <c r="J228" s="45">
        <f>'LAUS File'!L226</f>
        <v>0</v>
      </c>
      <c r="K228" s="45">
        <f>'LAUS File'!M226</f>
        <v>0</v>
      </c>
      <c r="L228" s="45">
        <f>'LAUS File'!N226</f>
        <v>0</v>
      </c>
      <c r="M228" s="45">
        <f>'LAUS File'!O226</f>
        <v>0</v>
      </c>
      <c r="N228" s="45">
        <f>'LAUS File'!P226</f>
        <v>0</v>
      </c>
      <c r="O228" s="45">
        <f>'LAUS File'!Q226</f>
        <v>0</v>
      </c>
    </row>
    <row r="229" spans="1:15">
      <c r="A229" s="3"/>
      <c r="B229" s="3" t="s">
        <v>152</v>
      </c>
      <c r="C229" s="45">
        <v>8685</v>
      </c>
      <c r="D229" s="45">
        <f>'LAUS File'!F227</f>
        <v>0</v>
      </c>
      <c r="E229" s="45">
        <f>'LAUS File'!G227</f>
        <v>0</v>
      </c>
      <c r="F229" s="45" t="e">
        <f>'LAUS File'!#REF!</f>
        <v>#REF!</v>
      </c>
      <c r="G229" s="45">
        <f>'LAUS File'!I227</f>
        <v>0</v>
      </c>
      <c r="H229" s="45">
        <f>'LAUS File'!J227</f>
        <v>0</v>
      </c>
      <c r="I229" s="45">
        <f>'LAUS File'!K227</f>
        <v>0</v>
      </c>
      <c r="J229" s="45">
        <f>'LAUS File'!L227</f>
        <v>0</v>
      </c>
      <c r="K229" s="45">
        <f>'LAUS File'!M227</f>
        <v>0</v>
      </c>
      <c r="L229" s="45">
        <f>'LAUS File'!N227</f>
        <v>0</v>
      </c>
      <c r="M229" s="45">
        <f>'LAUS File'!O227</f>
        <v>0</v>
      </c>
      <c r="N229" s="45">
        <f>'LAUS File'!P227</f>
        <v>0</v>
      </c>
      <c r="O229" s="45">
        <f>'LAUS File'!Q227</f>
        <v>0</v>
      </c>
    </row>
    <row r="230" spans="1:15">
      <c r="A230" s="3"/>
      <c r="B230" s="3" t="s">
        <v>2</v>
      </c>
      <c r="C230" s="45">
        <v>433</v>
      </c>
      <c r="D230" s="45">
        <f>'LAUS File'!F228</f>
        <v>0</v>
      </c>
      <c r="E230" s="45">
        <f>'LAUS File'!G228</f>
        <v>0</v>
      </c>
      <c r="F230" s="45" t="e">
        <f>'LAUS File'!#REF!</f>
        <v>#REF!</v>
      </c>
      <c r="G230" s="45">
        <f>'LAUS File'!I228</f>
        <v>0</v>
      </c>
      <c r="H230" s="45">
        <f>'LAUS File'!J228</f>
        <v>0</v>
      </c>
      <c r="I230" s="45">
        <f>'LAUS File'!K228</f>
        <v>0</v>
      </c>
      <c r="J230" s="45">
        <f>'LAUS File'!L228</f>
        <v>0</v>
      </c>
      <c r="K230" s="45">
        <f>'LAUS File'!M228</f>
        <v>0</v>
      </c>
      <c r="L230" s="45">
        <f>'LAUS File'!N228</f>
        <v>0</v>
      </c>
      <c r="M230" s="45">
        <f>'LAUS File'!O228</f>
        <v>0</v>
      </c>
      <c r="N230" s="45">
        <f>'LAUS File'!P228</f>
        <v>0</v>
      </c>
      <c r="O230" s="45">
        <f>'LAUS File'!Q228</f>
        <v>0</v>
      </c>
    </row>
    <row r="231" spans="1:15">
      <c r="A231" s="3"/>
      <c r="B231" s="3" t="s">
        <v>3</v>
      </c>
      <c r="C231" s="46">
        <v>4.7</v>
      </c>
      <c r="D231" s="46">
        <f>'LAUS File'!F229</f>
        <v>0</v>
      </c>
      <c r="E231" s="46">
        <f>'LAUS File'!G229</f>
        <v>0</v>
      </c>
      <c r="F231" s="46" t="e">
        <f>'LAUS File'!#REF!</f>
        <v>#REF!</v>
      </c>
      <c r="G231" s="46">
        <f>'LAUS File'!I229</f>
        <v>0</v>
      </c>
      <c r="H231" s="46">
        <f>'LAUS File'!J229</f>
        <v>0</v>
      </c>
      <c r="I231" s="46">
        <f>'LAUS File'!K229</f>
        <v>0</v>
      </c>
      <c r="J231" s="46">
        <f>'LAUS File'!L229</f>
        <v>0</v>
      </c>
      <c r="K231" s="46">
        <f>'LAUS File'!M229</f>
        <v>0</v>
      </c>
      <c r="L231" s="46">
        <f>'LAUS File'!N229</f>
        <v>0</v>
      </c>
      <c r="M231" s="46">
        <f>'LAUS File'!O229</f>
        <v>0</v>
      </c>
      <c r="N231" s="46">
        <f>'LAUS File'!P229</f>
        <v>0</v>
      </c>
      <c r="O231" s="46">
        <f>'LAUS File'!Q229</f>
        <v>0</v>
      </c>
    </row>
    <row r="232" spans="1:15">
      <c r="A232" s="3"/>
      <c r="B232" s="3"/>
      <c r="C232" s="46" t="s">
        <v>857</v>
      </c>
      <c r="D232" s="46"/>
      <c r="E232" s="46"/>
      <c r="F232" s="46"/>
      <c r="G232" s="46"/>
      <c r="H232" s="46"/>
      <c r="I232" s="46"/>
      <c r="J232" s="46"/>
      <c r="K232" s="46"/>
      <c r="L232" s="46"/>
      <c r="M232" s="46"/>
      <c r="N232" s="46"/>
      <c r="O232" s="46"/>
    </row>
    <row r="233" spans="1:15">
      <c r="A233" s="45" t="s">
        <v>196</v>
      </c>
      <c r="B233" s="3" t="s">
        <v>0</v>
      </c>
      <c r="C233" s="45">
        <v>3925</v>
      </c>
      <c r="D233" s="45">
        <f>'LAUS File'!F194</f>
        <v>0</v>
      </c>
      <c r="E233" s="45">
        <f>'LAUS File'!G194</f>
        <v>0</v>
      </c>
      <c r="F233" s="45" t="e">
        <f>'LAUS File'!#REF!</f>
        <v>#REF!</v>
      </c>
      <c r="G233" s="45">
        <f>'LAUS File'!I194</f>
        <v>0</v>
      </c>
      <c r="H233" s="45">
        <f>'LAUS File'!J194</f>
        <v>0</v>
      </c>
      <c r="I233" s="45">
        <f>'LAUS File'!K194</f>
        <v>0</v>
      </c>
      <c r="J233" s="45">
        <f>'LAUS File'!L194</f>
        <v>0</v>
      </c>
      <c r="K233" s="45">
        <f>'LAUS File'!M194</f>
        <v>0</v>
      </c>
      <c r="L233" s="45">
        <f>'LAUS File'!N194</f>
        <v>0</v>
      </c>
      <c r="M233" s="45">
        <f>'LAUS File'!O194</f>
        <v>0</v>
      </c>
      <c r="N233" s="45">
        <f>'LAUS File'!P194</f>
        <v>0</v>
      </c>
      <c r="O233" s="45">
        <f>'LAUS File'!Q194</f>
        <v>0</v>
      </c>
    </row>
    <row r="234" spans="1:15">
      <c r="A234" s="45"/>
      <c r="B234" s="3" t="s">
        <v>152</v>
      </c>
      <c r="C234" s="45">
        <v>3739</v>
      </c>
      <c r="D234" s="45">
        <f>'LAUS File'!F195</f>
        <v>0</v>
      </c>
      <c r="E234" s="45">
        <f>'LAUS File'!G195</f>
        <v>0</v>
      </c>
      <c r="F234" s="45" t="e">
        <f>'LAUS File'!#REF!</f>
        <v>#REF!</v>
      </c>
      <c r="G234" s="45">
        <f>'LAUS File'!I195</f>
        <v>0</v>
      </c>
      <c r="H234" s="45">
        <f>'LAUS File'!J195</f>
        <v>0</v>
      </c>
      <c r="I234" s="45">
        <f>'LAUS File'!K195</f>
        <v>0</v>
      </c>
      <c r="J234" s="45">
        <f>'LAUS File'!L195</f>
        <v>0</v>
      </c>
      <c r="K234" s="45">
        <f>'LAUS File'!M195</f>
        <v>0</v>
      </c>
      <c r="L234" s="45">
        <f>'LAUS File'!N195</f>
        <v>0</v>
      </c>
      <c r="M234" s="45">
        <f>'LAUS File'!O195</f>
        <v>0</v>
      </c>
      <c r="N234" s="45">
        <f>'LAUS File'!P195</f>
        <v>0</v>
      </c>
      <c r="O234" s="45">
        <f>'LAUS File'!Q195</f>
        <v>0</v>
      </c>
    </row>
    <row r="235" spans="1:15">
      <c r="A235" s="45"/>
      <c r="B235" s="3" t="s">
        <v>2</v>
      </c>
      <c r="C235" s="45">
        <v>186</v>
      </c>
      <c r="D235" s="45">
        <f>'LAUS File'!F196</f>
        <v>0</v>
      </c>
      <c r="E235" s="45">
        <f>'LAUS File'!G196</f>
        <v>0</v>
      </c>
      <c r="F235" s="45" t="e">
        <f>'LAUS File'!#REF!</f>
        <v>#REF!</v>
      </c>
      <c r="G235" s="45">
        <f>'LAUS File'!I196</f>
        <v>0</v>
      </c>
      <c r="H235" s="45">
        <f>'LAUS File'!J196</f>
        <v>0</v>
      </c>
      <c r="I235" s="45">
        <f>'LAUS File'!K196</f>
        <v>0</v>
      </c>
      <c r="J235" s="45">
        <f>'LAUS File'!L196</f>
        <v>0</v>
      </c>
      <c r="K235" s="45">
        <f>'LAUS File'!M196</f>
        <v>0</v>
      </c>
      <c r="L235" s="45">
        <f>'LAUS File'!N196</f>
        <v>0</v>
      </c>
      <c r="M235" s="45">
        <f>'LAUS File'!O196</f>
        <v>0</v>
      </c>
      <c r="N235" s="45">
        <f>'LAUS File'!P196</f>
        <v>0</v>
      </c>
      <c r="O235" s="45">
        <f>'LAUS File'!Q196</f>
        <v>0</v>
      </c>
    </row>
    <row r="236" spans="1:15">
      <c r="A236" s="45"/>
      <c r="B236" s="3" t="s">
        <v>3</v>
      </c>
      <c r="C236" s="46">
        <v>4.7</v>
      </c>
      <c r="D236" s="46">
        <f>'LAUS File'!F197</f>
        <v>0</v>
      </c>
      <c r="E236" s="46">
        <f>'LAUS File'!G197</f>
        <v>0</v>
      </c>
      <c r="F236" s="46" t="e">
        <f>'LAUS File'!#REF!</f>
        <v>#REF!</v>
      </c>
      <c r="G236" s="46">
        <f>'LAUS File'!I197</f>
        <v>0</v>
      </c>
      <c r="H236" s="46">
        <f>'LAUS File'!J197</f>
        <v>0</v>
      </c>
      <c r="I236" s="46">
        <f>'LAUS File'!K197</f>
        <v>0</v>
      </c>
      <c r="J236" s="46">
        <f>'LAUS File'!L197</f>
        <v>0</v>
      </c>
      <c r="K236" s="46">
        <f>'LAUS File'!M197</f>
        <v>0</v>
      </c>
      <c r="L236" s="46">
        <f>'LAUS File'!N197</f>
        <v>0</v>
      </c>
      <c r="M236" s="46">
        <f>'LAUS File'!O197</f>
        <v>0</v>
      </c>
      <c r="N236" s="46">
        <f>'LAUS File'!P197</f>
        <v>0</v>
      </c>
      <c r="O236" s="46">
        <f>'LAUS File'!Q197</f>
        <v>0</v>
      </c>
    </row>
    <row r="237" spans="1:15">
      <c r="A237" s="45"/>
      <c r="B237" s="3"/>
      <c r="C237" s="46" t="s">
        <v>857</v>
      </c>
      <c r="D237" s="46"/>
      <c r="E237" s="46"/>
      <c r="F237" s="46"/>
      <c r="G237" s="46"/>
      <c r="H237" s="46"/>
      <c r="I237" s="46"/>
      <c r="J237" s="46"/>
      <c r="K237" s="46"/>
      <c r="L237" s="46"/>
      <c r="M237" s="46"/>
      <c r="N237" s="46"/>
      <c r="O237" s="46"/>
    </row>
    <row r="238" spans="1:15">
      <c r="A238" s="3" t="s">
        <v>24</v>
      </c>
      <c r="B238" s="3" t="s">
        <v>0</v>
      </c>
      <c r="C238" s="45">
        <v>6410</v>
      </c>
      <c r="D238" s="45">
        <f>'LAUS File'!F222</f>
        <v>0</v>
      </c>
      <c r="E238" s="45">
        <f>'LAUS File'!G222</f>
        <v>0</v>
      </c>
      <c r="F238" s="45" t="e">
        <f>'LAUS File'!#REF!</f>
        <v>#REF!</v>
      </c>
      <c r="G238" s="45">
        <f>'LAUS File'!I222</f>
        <v>0</v>
      </c>
      <c r="H238" s="45">
        <f>'LAUS File'!J222</f>
        <v>0</v>
      </c>
      <c r="I238" s="45">
        <f>'LAUS File'!K222</f>
        <v>0</v>
      </c>
      <c r="J238" s="45">
        <f>'LAUS File'!L222</f>
        <v>0</v>
      </c>
      <c r="K238" s="45">
        <f>'LAUS File'!M222</f>
        <v>0</v>
      </c>
      <c r="L238" s="45">
        <f>'LAUS File'!N222</f>
        <v>0</v>
      </c>
      <c r="M238" s="45">
        <f>'LAUS File'!O222</f>
        <v>0</v>
      </c>
      <c r="N238" s="45">
        <f>'LAUS File'!P222</f>
        <v>0</v>
      </c>
      <c r="O238" s="45">
        <f>'LAUS File'!Q222</f>
        <v>0</v>
      </c>
    </row>
    <row r="239" spans="1:15">
      <c r="A239" s="3"/>
      <c r="B239" s="3" t="s">
        <v>152</v>
      </c>
      <c r="C239" s="45">
        <v>6069</v>
      </c>
      <c r="D239" s="45">
        <f>'LAUS File'!F223</f>
        <v>0</v>
      </c>
      <c r="E239" s="45">
        <f>'LAUS File'!G223</f>
        <v>0</v>
      </c>
      <c r="F239" s="45" t="e">
        <f>'LAUS File'!#REF!</f>
        <v>#REF!</v>
      </c>
      <c r="G239" s="45">
        <f>'LAUS File'!I223</f>
        <v>0</v>
      </c>
      <c r="H239" s="45">
        <f>'LAUS File'!J223</f>
        <v>0</v>
      </c>
      <c r="I239" s="45">
        <f>'LAUS File'!K223</f>
        <v>0</v>
      </c>
      <c r="J239" s="45">
        <f>'LAUS File'!L223</f>
        <v>0</v>
      </c>
      <c r="K239" s="45">
        <f>'LAUS File'!M223</f>
        <v>0</v>
      </c>
      <c r="L239" s="45">
        <f>'LAUS File'!N223</f>
        <v>0</v>
      </c>
      <c r="M239" s="45">
        <f>'LAUS File'!O223</f>
        <v>0</v>
      </c>
      <c r="N239" s="45">
        <f>'LAUS File'!P223</f>
        <v>0</v>
      </c>
      <c r="O239" s="45">
        <f>'LAUS File'!Q223</f>
        <v>0</v>
      </c>
    </row>
    <row r="240" spans="1:15">
      <c r="A240" s="3"/>
      <c r="B240" s="3" t="s">
        <v>2</v>
      </c>
      <c r="C240" s="45">
        <v>341</v>
      </c>
      <c r="D240" s="45">
        <f>'LAUS File'!F224</f>
        <v>0</v>
      </c>
      <c r="E240" s="45">
        <f>'LAUS File'!G224</f>
        <v>0</v>
      </c>
      <c r="F240" s="45" t="e">
        <f>'LAUS File'!#REF!</f>
        <v>#REF!</v>
      </c>
      <c r="G240" s="45">
        <f>'LAUS File'!I224</f>
        <v>0</v>
      </c>
      <c r="H240" s="45">
        <f>'LAUS File'!J224</f>
        <v>0</v>
      </c>
      <c r="I240" s="45">
        <f>'LAUS File'!K224</f>
        <v>0</v>
      </c>
      <c r="J240" s="45">
        <f>'LAUS File'!L224</f>
        <v>0</v>
      </c>
      <c r="K240" s="45">
        <f>'LAUS File'!M224</f>
        <v>0</v>
      </c>
      <c r="L240" s="45">
        <f>'LAUS File'!N224</f>
        <v>0</v>
      </c>
      <c r="M240" s="45">
        <f>'LAUS File'!O224</f>
        <v>0</v>
      </c>
      <c r="N240" s="45">
        <f>'LAUS File'!P224</f>
        <v>0</v>
      </c>
      <c r="O240" s="45">
        <f>'LAUS File'!Q224</f>
        <v>0</v>
      </c>
    </row>
    <row r="241" spans="1:15">
      <c r="A241" s="3"/>
      <c r="B241" s="3" t="s">
        <v>3</v>
      </c>
      <c r="C241" s="46">
        <v>5.3</v>
      </c>
      <c r="D241" s="46">
        <f>'LAUS File'!F225</f>
        <v>0</v>
      </c>
      <c r="E241" s="46">
        <f>'LAUS File'!G225</f>
        <v>0</v>
      </c>
      <c r="F241" s="46" t="e">
        <f>'LAUS File'!#REF!</f>
        <v>#REF!</v>
      </c>
      <c r="G241" s="46">
        <f>'LAUS File'!I225</f>
        <v>0</v>
      </c>
      <c r="H241" s="46">
        <f>'LAUS File'!J225</f>
        <v>0</v>
      </c>
      <c r="I241" s="46">
        <f>'LAUS File'!K225</f>
        <v>0</v>
      </c>
      <c r="J241" s="46">
        <f>'LAUS File'!L225</f>
        <v>0</v>
      </c>
      <c r="K241" s="46">
        <f>'LAUS File'!M225</f>
        <v>0</v>
      </c>
      <c r="L241" s="46">
        <f>'LAUS File'!N225</f>
        <v>0</v>
      </c>
      <c r="M241" s="46">
        <f>'LAUS File'!O225</f>
        <v>0</v>
      </c>
      <c r="N241" s="46">
        <f>'LAUS File'!P225</f>
        <v>0</v>
      </c>
      <c r="O241" s="46">
        <f>'LAUS File'!Q225</f>
        <v>0</v>
      </c>
    </row>
    <row r="242" spans="1:15">
      <c r="A242" s="3"/>
      <c r="B242" s="3"/>
      <c r="C242" s="21" t="s">
        <v>857</v>
      </c>
      <c r="D242" s="21"/>
      <c r="E242" s="21"/>
      <c r="F242" s="21"/>
      <c r="G242" s="21"/>
      <c r="H242" s="21"/>
      <c r="I242" s="21"/>
      <c r="J242" s="21"/>
      <c r="K242" s="21"/>
      <c r="L242" s="21"/>
      <c r="M242" s="21"/>
      <c r="N242" s="21"/>
      <c r="O242" s="21"/>
    </row>
    <row r="243" spans="1:15">
      <c r="A243" s="45" t="s">
        <v>73</v>
      </c>
      <c r="B243" s="3" t="s">
        <v>0</v>
      </c>
      <c r="C243" s="45">
        <v>8631</v>
      </c>
      <c r="D243" s="45">
        <f>'LAUS File'!F230</f>
        <v>0</v>
      </c>
      <c r="E243" s="45">
        <f>'LAUS File'!G230</f>
        <v>0</v>
      </c>
      <c r="F243" s="45" t="e">
        <f>'LAUS File'!#REF!</f>
        <v>#REF!</v>
      </c>
      <c r="G243" s="45">
        <f>'LAUS File'!I230</f>
        <v>0</v>
      </c>
      <c r="H243" s="45">
        <f>'LAUS File'!J230</f>
        <v>0</v>
      </c>
      <c r="I243" s="45">
        <f>'LAUS File'!K230</f>
        <v>0</v>
      </c>
      <c r="J243" s="45">
        <f>'LAUS File'!L230</f>
        <v>0</v>
      </c>
      <c r="K243" s="45">
        <f>'LAUS File'!M230</f>
        <v>0</v>
      </c>
      <c r="L243" s="45">
        <f>'LAUS File'!N230</f>
        <v>0</v>
      </c>
      <c r="M243" s="45">
        <f>'LAUS File'!O230</f>
        <v>0</v>
      </c>
      <c r="N243" s="45">
        <f>'LAUS File'!P230</f>
        <v>0</v>
      </c>
      <c r="O243" s="45">
        <f>'LAUS File'!Q230</f>
        <v>0</v>
      </c>
    </row>
    <row r="244" spans="1:15">
      <c r="A244" s="45"/>
      <c r="B244" s="3" t="s">
        <v>152</v>
      </c>
      <c r="C244" s="45">
        <v>8192</v>
      </c>
      <c r="D244" s="45">
        <f>'LAUS File'!F231</f>
        <v>0</v>
      </c>
      <c r="E244" s="45">
        <f>'LAUS File'!G231</f>
        <v>0</v>
      </c>
      <c r="F244" s="45" t="e">
        <f>'LAUS File'!#REF!</f>
        <v>#REF!</v>
      </c>
      <c r="G244" s="45">
        <f>'LAUS File'!I231</f>
        <v>0</v>
      </c>
      <c r="H244" s="45">
        <f>'LAUS File'!J231</f>
        <v>0</v>
      </c>
      <c r="I244" s="45">
        <f>'LAUS File'!K231</f>
        <v>0</v>
      </c>
      <c r="J244" s="45">
        <f>'LAUS File'!L231</f>
        <v>0</v>
      </c>
      <c r="K244" s="45">
        <f>'LAUS File'!M231</f>
        <v>0</v>
      </c>
      <c r="L244" s="45">
        <f>'LAUS File'!N231</f>
        <v>0</v>
      </c>
      <c r="M244" s="45">
        <f>'LAUS File'!O231</f>
        <v>0</v>
      </c>
      <c r="N244" s="45">
        <f>'LAUS File'!P231</f>
        <v>0</v>
      </c>
      <c r="O244" s="45">
        <f>'LAUS File'!Q231</f>
        <v>0</v>
      </c>
    </row>
    <row r="245" spans="1:15">
      <c r="A245" s="45"/>
      <c r="B245" s="3" t="s">
        <v>2</v>
      </c>
      <c r="C245" s="45">
        <v>439</v>
      </c>
      <c r="D245" s="45">
        <f>'LAUS File'!F232</f>
        <v>0</v>
      </c>
      <c r="E245" s="45">
        <f>'LAUS File'!G232</f>
        <v>0</v>
      </c>
      <c r="F245" s="45" t="e">
        <f>'LAUS File'!#REF!</f>
        <v>#REF!</v>
      </c>
      <c r="G245" s="45">
        <f>'LAUS File'!I232</f>
        <v>0</v>
      </c>
      <c r="H245" s="45">
        <f>'LAUS File'!J232</f>
        <v>0</v>
      </c>
      <c r="I245" s="45">
        <f>'LAUS File'!K232</f>
        <v>0</v>
      </c>
      <c r="J245" s="45">
        <f>'LAUS File'!L232</f>
        <v>0</v>
      </c>
      <c r="K245" s="45">
        <f>'LAUS File'!M232</f>
        <v>0</v>
      </c>
      <c r="L245" s="45">
        <f>'LAUS File'!N232</f>
        <v>0</v>
      </c>
      <c r="M245" s="45">
        <f>'LAUS File'!O232</f>
        <v>0</v>
      </c>
      <c r="N245" s="45">
        <f>'LAUS File'!P232</f>
        <v>0</v>
      </c>
      <c r="O245" s="45">
        <f>'LAUS File'!Q232</f>
        <v>0</v>
      </c>
    </row>
    <row r="246" spans="1:15">
      <c r="A246" s="45"/>
      <c r="B246" s="3" t="s">
        <v>3</v>
      </c>
      <c r="C246" s="46">
        <v>5.0999999999999996</v>
      </c>
      <c r="D246" s="46">
        <f>'LAUS File'!F233</f>
        <v>0</v>
      </c>
      <c r="E246" s="46">
        <f>'LAUS File'!G233</f>
        <v>0</v>
      </c>
      <c r="F246" s="46" t="e">
        <f>'LAUS File'!#REF!</f>
        <v>#REF!</v>
      </c>
      <c r="G246" s="46">
        <f>'LAUS File'!I233</f>
        <v>0</v>
      </c>
      <c r="H246" s="46">
        <f>'LAUS File'!J233</f>
        <v>0</v>
      </c>
      <c r="I246" s="46">
        <f>'LAUS File'!K233</f>
        <v>0</v>
      </c>
      <c r="J246" s="46">
        <f>'LAUS File'!L233</f>
        <v>0</v>
      </c>
      <c r="K246" s="46">
        <f>'LAUS File'!M233</f>
        <v>0</v>
      </c>
      <c r="L246" s="46">
        <f>'LAUS File'!N233</f>
        <v>0</v>
      </c>
      <c r="M246" s="46">
        <f>'LAUS File'!O233</f>
        <v>0</v>
      </c>
      <c r="N246" s="46">
        <f>'LAUS File'!P233</f>
        <v>0</v>
      </c>
      <c r="O246" s="46">
        <f>'LAUS File'!Q233</f>
        <v>0</v>
      </c>
    </row>
    <row r="247" spans="1:15">
      <c r="A247" s="45"/>
      <c r="B247" s="3"/>
      <c r="C247" s="21" t="s">
        <v>857</v>
      </c>
      <c r="D247" s="21"/>
      <c r="E247" s="21"/>
      <c r="F247" s="21"/>
      <c r="G247" s="21"/>
      <c r="H247" s="21"/>
      <c r="I247" s="21"/>
      <c r="J247" s="21"/>
      <c r="K247" s="21"/>
      <c r="L247" s="21"/>
      <c r="M247" s="21"/>
      <c r="N247" s="21"/>
      <c r="O247" s="21"/>
    </row>
    <row r="248" spans="1:15">
      <c r="A248" s="3" t="s">
        <v>51</v>
      </c>
      <c r="B248" s="3" t="s">
        <v>0</v>
      </c>
      <c r="C248" s="45">
        <v>21436</v>
      </c>
      <c r="D248" s="45">
        <f>'LAUS File'!F234</f>
        <v>0</v>
      </c>
      <c r="E248" s="45">
        <f>'LAUS File'!G234</f>
        <v>0</v>
      </c>
      <c r="F248" s="45" t="e">
        <f>'LAUS File'!#REF!</f>
        <v>#REF!</v>
      </c>
      <c r="G248" s="45">
        <f>'LAUS File'!I234</f>
        <v>0</v>
      </c>
      <c r="H248" s="45">
        <f>'LAUS File'!J234</f>
        <v>0</v>
      </c>
      <c r="I248" s="45">
        <f>'LAUS File'!K234</f>
        <v>0</v>
      </c>
      <c r="J248" s="45">
        <f>'LAUS File'!L234</f>
        <v>0</v>
      </c>
      <c r="K248" s="45">
        <f>'LAUS File'!M234</f>
        <v>0</v>
      </c>
      <c r="L248" s="45">
        <f>'LAUS File'!N234</f>
        <v>0</v>
      </c>
      <c r="M248" s="45">
        <f>'LAUS File'!O234</f>
        <v>0</v>
      </c>
      <c r="N248" s="45">
        <f>'LAUS File'!P234</f>
        <v>0</v>
      </c>
      <c r="O248" s="45">
        <f>'LAUS File'!Q234</f>
        <v>0</v>
      </c>
    </row>
    <row r="249" spans="1:15">
      <c r="A249" s="3"/>
      <c r="B249" s="3" t="s">
        <v>152</v>
      </c>
      <c r="C249" s="45">
        <v>20276</v>
      </c>
      <c r="D249" s="45">
        <f>'LAUS File'!F235</f>
        <v>0</v>
      </c>
      <c r="E249" s="45">
        <f>'LAUS File'!G235</f>
        <v>0</v>
      </c>
      <c r="F249" s="45" t="e">
        <f>'LAUS File'!#REF!</f>
        <v>#REF!</v>
      </c>
      <c r="G249" s="45">
        <f>'LAUS File'!I235</f>
        <v>0</v>
      </c>
      <c r="H249" s="45">
        <f>'LAUS File'!J235</f>
        <v>0</v>
      </c>
      <c r="I249" s="45">
        <f>'LAUS File'!K235</f>
        <v>0</v>
      </c>
      <c r="J249" s="45">
        <f>'LAUS File'!L235</f>
        <v>0</v>
      </c>
      <c r="K249" s="45">
        <f>'LAUS File'!M235</f>
        <v>0</v>
      </c>
      <c r="L249" s="45">
        <f>'LAUS File'!N235</f>
        <v>0</v>
      </c>
      <c r="M249" s="45">
        <f>'LAUS File'!O235</f>
        <v>0</v>
      </c>
      <c r="N249" s="45">
        <f>'LAUS File'!P235</f>
        <v>0</v>
      </c>
      <c r="O249" s="45">
        <f>'LAUS File'!Q235</f>
        <v>0</v>
      </c>
    </row>
    <row r="250" spans="1:15">
      <c r="A250" s="3"/>
      <c r="B250" s="3" t="s">
        <v>2</v>
      </c>
      <c r="C250" s="45">
        <v>1160</v>
      </c>
      <c r="D250" s="45">
        <f>'LAUS File'!F236</f>
        <v>0</v>
      </c>
      <c r="E250" s="45">
        <f>'LAUS File'!G236</f>
        <v>0</v>
      </c>
      <c r="F250" s="45" t="e">
        <f>'LAUS File'!#REF!</f>
        <v>#REF!</v>
      </c>
      <c r="G250" s="45">
        <f>'LAUS File'!I236</f>
        <v>0</v>
      </c>
      <c r="H250" s="45">
        <f>'LAUS File'!J236</f>
        <v>0</v>
      </c>
      <c r="I250" s="45">
        <f>'LAUS File'!K236</f>
        <v>0</v>
      </c>
      <c r="J250" s="45">
        <f>'LAUS File'!L236</f>
        <v>0</v>
      </c>
      <c r="K250" s="45">
        <f>'LAUS File'!M236</f>
        <v>0</v>
      </c>
      <c r="L250" s="45">
        <f>'LAUS File'!N236</f>
        <v>0</v>
      </c>
      <c r="M250" s="45">
        <f>'LAUS File'!O236</f>
        <v>0</v>
      </c>
      <c r="N250" s="45">
        <f>'LAUS File'!P236</f>
        <v>0</v>
      </c>
      <c r="O250" s="45">
        <f>'LAUS File'!Q236</f>
        <v>0</v>
      </c>
    </row>
    <row r="251" spans="1:15">
      <c r="A251" s="3"/>
      <c r="B251" s="3" t="s">
        <v>3</v>
      </c>
      <c r="C251" s="46">
        <v>5.4</v>
      </c>
      <c r="D251" s="46">
        <f>'LAUS File'!F237</f>
        <v>0</v>
      </c>
      <c r="E251" s="46">
        <f>'LAUS File'!G237</f>
        <v>0</v>
      </c>
      <c r="F251" s="46" t="e">
        <f>'LAUS File'!#REF!</f>
        <v>#REF!</v>
      </c>
      <c r="G251" s="46">
        <f>'LAUS File'!I237</f>
        <v>0</v>
      </c>
      <c r="H251" s="46">
        <f>'LAUS File'!J237</f>
        <v>0</v>
      </c>
      <c r="I251" s="46">
        <f>'LAUS File'!K237</f>
        <v>0</v>
      </c>
      <c r="J251" s="46">
        <f>'LAUS File'!L237</f>
        <v>0</v>
      </c>
      <c r="K251" s="46">
        <f>'LAUS File'!M237</f>
        <v>0</v>
      </c>
      <c r="L251" s="46">
        <f>'LAUS File'!N237</f>
        <v>0</v>
      </c>
      <c r="M251" s="46">
        <f>'LAUS File'!O237</f>
        <v>0</v>
      </c>
      <c r="N251" s="46">
        <f>'LAUS File'!P237</f>
        <v>0</v>
      </c>
      <c r="O251" s="46">
        <f>'LAUS File'!Q237</f>
        <v>0</v>
      </c>
    </row>
    <row r="252" spans="1:15">
      <c r="A252" s="3"/>
      <c r="B252" s="3"/>
      <c r="C252" s="46" t="s">
        <v>857</v>
      </c>
      <c r="D252" s="46"/>
      <c r="E252" s="46"/>
      <c r="F252" s="46"/>
      <c r="G252" s="46"/>
      <c r="H252" s="46"/>
      <c r="I252" s="46"/>
      <c r="J252" s="46"/>
      <c r="K252" s="46"/>
      <c r="L252" s="46"/>
      <c r="M252" s="46"/>
      <c r="N252" s="46"/>
      <c r="O252" s="46"/>
    </row>
    <row r="253" spans="1:15">
      <c r="A253" s="45" t="s">
        <v>114</v>
      </c>
      <c r="B253" s="3" t="s">
        <v>0</v>
      </c>
      <c r="C253" s="45">
        <v>3847</v>
      </c>
      <c r="D253" s="45">
        <f>'LAUS File'!F238</f>
        <v>0</v>
      </c>
      <c r="E253" s="45">
        <f>'LAUS File'!G238</f>
        <v>0</v>
      </c>
      <c r="F253" s="45" t="e">
        <f>'LAUS File'!#REF!</f>
        <v>#REF!</v>
      </c>
      <c r="G253" s="45">
        <f>'LAUS File'!I238</f>
        <v>0</v>
      </c>
      <c r="H253" s="45">
        <f>'LAUS File'!J238</f>
        <v>0</v>
      </c>
      <c r="I253" s="45">
        <f>'LAUS File'!K238</f>
        <v>0</v>
      </c>
      <c r="J253" s="45">
        <f>'LAUS File'!L238</f>
        <v>0</v>
      </c>
      <c r="K253" s="45">
        <f>'LAUS File'!M238</f>
        <v>0</v>
      </c>
      <c r="L253" s="45">
        <f>'LAUS File'!N238</f>
        <v>0</v>
      </c>
      <c r="M253" s="45">
        <f>'LAUS File'!O238</f>
        <v>0</v>
      </c>
      <c r="N253" s="45">
        <f>'LAUS File'!P238</f>
        <v>0</v>
      </c>
      <c r="O253" s="45">
        <f>'LAUS File'!Q238</f>
        <v>0</v>
      </c>
    </row>
    <row r="254" spans="1:15">
      <c r="A254" s="45"/>
      <c r="B254" s="3" t="s">
        <v>152</v>
      </c>
      <c r="C254" s="45">
        <v>3660</v>
      </c>
      <c r="D254" s="45">
        <f>'LAUS File'!F239</f>
        <v>0</v>
      </c>
      <c r="E254" s="45">
        <f>'LAUS File'!G239</f>
        <v>0</v>
      </c>
      <c r="F254" s="45" t="e">
        <f>'LAUS File'!#REF!</f>
        <v>#REF!</v>
      </c>
      <c r="G254" s="45">
        <f>'LAUS File'!I239</f>
        <v>0</v>
      </c>
      <c r="H254" s="45">
        <f>'LAUS File'!J239</f>
        <v>0</v>
      </c>
      <c r="I254" s="45">
        <f>'LAUS File'!K239</f>
        <v>0</v>
      </c>
      <c r="J254" s="45">
        <f>'LAUS File'!L239</f>
        <v>0</v>
      </c>
      <c r="K254" s="45">
        <f>'LAUS File'!M239</f>
        <v>0</v>
      </c>
      <c r="L254" s="45">
        <f>'LAUS File'!N239</f>
        <v>0</v>
      </c>
      <c r="M254" s="45">
        <f>'LAUS File'!O239</f>
        <v>0</v>
      </c>
      <c r="N254" s="45">
        <f>'LAUS File'!P239</f>
        <v>0</v>
      </c>
      <c r="O254" s="45">
        <f>'LAUS File'!Q239</f>
        <v>0</v>
      </c>
    </row>
    <row r="255" spans="1:15">
      <c r="A255" s="45"/>
      <c r="B255" s="3" t="s">
        <v>2</v>
      </c>
      <c r="C255" s="45">
        <v>187</v>
      </c>
      <c r="D255" s="45">
        <f>'LAUS File'!F240</f>
        <v>0</v>
      </c>
      <c r="E255" s="45">
        <f>'LAUS File'!G240</f>
        <v>0</v>
      </c>
      <c r="F255" s="45" t="e">
        <f>'LAUS File'!#REF!</f>
        <v>#REF!</v>
      </c>
      <c r="G255" s="45">
        <f>'LAUS File'!I240</f>
        <v>0</v>
      </c>
      <c r="H255" s="45">
        <f>'LAUS File'!J240</f>
        <v>0</v>
      </c>
      <c r="I255" s="45">
        <f>'LAUS File'!K240</f>
        <v>0</v>
      </c>
      <c r="J255" s="45">
        <f>'LAUS File'!L240</f>
        <v>0</v>
      </c>
      <c r="K255" s="45">
        <f>'LAUS File'!M240</f>
        <v>0</v>
      </c>
      <c r="L255" s="45">
        <f>'LAUS File'!N240</f>
        <v>0</v>
      </c>
      <c r="M255" s="45">
        <f>'LAUS File'!O240</f>
        <v>0</v>
      </c>
      <c r="N255" s="45">
        <f>'LAUS File'!P240</f>
        <v>0</v>
      </c>
      <c r="O255" s="45">
        <f>'LAUS File'!Q240</f>
        <v>0</v>
      </c>
    </row>
    <row r="256" spans="1:15">
      <c r="A256" s="45"/>
      <c r="B256" s="3" t="s">
        <v>3</v>
      </c>
      <c r="C256" s="46">
        <v>4.9000000000000004</v>
      </c>
      <c r="D256" s="46">
        <f>'LAUS File'!F241</f>
        <v>0</v>
      </c>
      <c r="E256" s="46">
        <f>'LAUS File'!G241</f>
        <v>0</v>
      </c>
      <c r="F256" s="46" t="e">
        <f>'LAUS File'!#REF!</f>
        <v>#REF!</v>
      </c>
      <c r="G256" s="46">
        <f>'LAUS File'!I241</f>
        <v>0</v>
      </c>
      <c r="H256" s="46">
        <f>'LAUS File'!J241</f>
        <v>0</v>
      </c>
      <c r="I256" s="46">
        <f>'LAUS File'!K241</f>
        <v>0</v>
      </c>
      <c r="J256" s="46">
        <f>'LAUS File'!L241</f>
        <v>0</v>
      </c>
      <c r="K256" s="46">
        <f>'LAUS File'!M241</f>
        <v>0</v>
      </c>
      <c r="L256" s="46">
        <f>'LAUS File'!N241</f>
        <v>0</v>
      </c>
      <c r="M256" s="46">
        <f>'LAUS File'!O241</f>
        <v>0</v>
      </c>
      <c r="N256" s="46">
        <f>'LAUS File'!P241</f>
        <v>0</v>
      </c>
      <c r="O256" s="46">
        <f>'LAUS File'!Q241</f>
        <v>0</v>
      </c>
    </row>
    <row r="257" spans="1:15">
      <c r="A257" s="45"/>
      <c r="B257" s="3"/>
      <c r="C257" s="21" t="s">
        <v>857</v>
      </c>
      <c r="D257" s="21"/>
      <c r="E257" s="21"/>
      <c r="F257" s="21"/>
      <c r="G257" s="21"/>
      <c r="H257" s="21"/>
      <c r="I257" s="21"/>
      <c r="J257" s="21"/>
      <c r="K257" s="21"/>
      <c r="L257" s="21"/>
      <c r="M257" s="21"/>
      <c r="N257" s="21"/>
      <c r="O257" s="21"/>
    </row>
    <row r="258" spans="1:15">
      <c r="A258" s="3" t="s">
        <v>25</v>
      </c>
      <c r="B258" s="3" t="s">
        <v>0</v>
      </c>
      <c r="C258" s="45">
        <v>31687</v>
      </c>
      <c r="D258" s="45">
        <f>'LAUS File'!F242</f>
        <v>0</v>
      </c>
      <c r="E258" s="45">
        <f>'LAUS File'!G242</f>
        <v>0</v>
      </c>
      <c r="F258" s="45" t="e">
        <f>'LAUS File'!#REF!</f>
        <v>#REF!</v>
      </c>
      <c r="G258" s="45">
        <f>'LAUS File'!I242</f>
        <v>0</v>
      </c>
      <c r="H258" s="45">
        <f>'LAUS File'!J242</f>
        <v>0</v>
      </c>
      <c r="I258" s="45">
        <f>'LAUS File'!K242</f>
        <v>0</v>
      </c>
      <c r="J258" s="45">
        <f>'LAUS File'!L242</f>
        <v>0</v>
      </c>
      <c r="K258" s="45">
        <f>'LAUS File'!M242</f>
        <v>0</v>
      </c>
      <c r="L258" s="45">
        <f>'LAUS File'!N242</f>
        <v>0</v>
      </c>
      <c r="M258" s="45">
        <f>'LAUS File'!O242</f>
        <v>0</v>
      </c>
      <c r="N258" s="45">
        <f>'LAUS File'!P242</f>
        <v>0</v>
      </c>
      <c r="O258" s="45">
        <f>'LAUS File'!Q242</f>
        <v>0</v>
      </c>
    </row>
    <row r="259" spans="1:15">
      <c r="A259" s="3"/>
      <c r="B259" s="3" t="s">
        <v>152</v>
      </c>
      <c r="C259" s="45">
        <v>30126</v>
      </c>
      <c r="D259" s="45">
        <f>'LAUS File'!F243</f>
        <v>0</v>
      </c>
      <c r="E259" s="45">
        <f>'LAUS File'!G243</f>
        <v>0</v>
      </c>
      <c r="F259" s="45" t="e">
        <f>'LAUS File'!#REF!</f>
        <v>#REF!</v>
      </c>
      <c r="G259" s="45">
        <f>'LAUS File'!I243</f>
        <v>0</v>
      </c>
      <c r="H259" s="45">
        <f>'LAUS File'!J243</f>
        <v>0</v>
      </c>
      <c r="I259" s="45">
        <f>'LAUS File'!K243</f>
        <v>0</v>
      </c>
      <c r="J259" s="45">
        <f>'LAUS File'!L243</f>
        <v>0</v>
      </c>
      <c r="K259" s="45">
        <f>'LAUS File'!M243</f>
        <v>0</v>
      </c>
      <c r="L259" s="45">
        <f>'LAUS File'!N243</f>
        <v>0</v>
      </c>
      <c r="M259" s="45">
        <f>'LAUS File'!O243</f>
        <v>0</v>
      </c>
      <c r="N259" s="45">
        <f>'LAUS File'!P243</f>
        <v>0</v>
      </c>
      <c r="O259" s="45">
        <f>'LAUS File'!Q243</f>
        <v>0</v>
      </c>
    </row>
    <row r="260" spans="1:15">
      <c r="A260" s="3"/>
      <c r="B260" s="3" t="s">
        <v>2</v>
      </c>
      <c r="C260" s="45">
        <v>1561</v>
      </c>
      <c r="D260" s="45">
        <f>'LAUS File'!F244</f>
        <v>0</v>
      </c>
      <c r="E260" s="45">
        <f>'LAUS File'!G244</f>
        <v>0</v>
      </c>
      <c r="F260" s="45" t="e">
        <f>'LAUS File'!#REF!</f>
        <v>#REF!</v>
      </c>
      <c r="G260" s="45">
        <f>'LAUS File'!I244</f>
        <v>0</v>
      </c>
      <c r="H260" s="45">
        <f>'LAUS File'!J244</f>
        <v>0</v>
      </c>
      <c r="I260" s="45">
        <f>'LAUS File'!K244</f>
        <v>0</v>
      </c>
      <c r="J260" s="45">
        <f>'LAUS File'!L244</f>
        <v>0</v>
      </c>
      <c r="K260" s="45">
        <f>'LAUS File'!M244</f>
        <v>0</v>
      </c>
      <c r="L260" s="45">
        <f>'LAUS File'!N244</f>
        <v>0</v>
      </c>
      <c r="M260" s="45">
        <f>'LAUS File'!O244</f>
        <v>0</v>
      </c>
      <c r="N260" s="45">
        <f>'LAUS File'!P244</f>
        <v>0</v>
      </c>
      <c r="O260" s="45">
        <f>'LAUS File'!Q244</f>
        <v>0</v>
      </c>
    </row>
    <row r="261" spans="1:15">
      <c r="A261" s="3"/>
      <c r="B261" s="3" t="s">
        <v>3</v>
      </c>
      <c r="C261" s="46">
        <v>4.9000000000000004</v>
      </c>
      <c r="D261" s="46">
        <f>'LAUS File'!F245</f>
        <v>0</v>
      </c>
      <c r="E261" s="46">
        <f>'LAUS File'!G245</f>
        <v>0</v>
      </c>
      <c r="F261" s="46" t="e">
        <f>'LAUS File'!#REF!</f>
        <v>#REF!</v>
      </c>
      <c r="G261" s="46">
        <f>'LAUS File'!I245</f>
        <v>0</v>
      </c>
      <c r="H261" s="46">
        <f>'LAUS File'!J245</f>
        <v>0</v>
      </c>
      <c r="I261" s="46">
        <f>'LAUS File'!K245</f>
        <v>0</v>
      </c>
      <c r="J261" s="46">
        <f>'LAUS File'!L245</f>
        <v>0</v>
      </c>
      <c r="K261" s="46">
        <f>'LAUS File'!M245</f>
        <v>0</v>
      </c>
      <c r="L261" s="46">
        <f>'LAUS File'!N245</f>
        <v>0</v>
      </c>
      <c r="M261" s="46">
        <f>'LAUS File'!O245</f>
        <v>0</v>
      </c>
      <c r="N261" s="46">
        <f>'LAUS File'!P245</f>
        <v>0</v>
      </c>
      <c r="O261" s="46">
        <f>'LAUS File'!Q245</f>
        <v>0</v>
      </c>
    </row>
    <row r="262" spans="1:15">
      <c r="A262" s="3"/>
      <c r="B262" s="3"/>
      <c r="C262" s="21" t="s">
        <v>857</v>
      </c>
      <c r="D262" s="21"/>
      <c r="E262" s="21"/>
      <c r="F262" s="21"/>
      <c r="G262" s="21"/>
      <c r="H262" s="21"/>
      <c r="I262" s="21"/>
      <c r="J262" s="21"/>
      <c r="K262" s="21"/>
      <c r="L262" s="21"/>
      <c r="M262" s="21"/>
      <c r="N262" s="21"/>
      <c r="O262" s="21"/>
    </row>
    <row r="263" spans="1:15">
      <c r="A263" s="45" t="s">
        <v>74</v>
      </c>
      <c r="B263" s="3" t="s">
        <v>0</v>
      </c>
      <c r="C263" s="45">
        <v>15284</v>
      </c>
      <c r="D263" s="45">
        <f>'LAUS File'!F246</f>
        <v>0</v>
      </c>
      <c r="E263" s="45">
        <f>'LAUS File'!G246</f>
        <v>0</v>
      </c>
      <c r="F263" s="45" t="e">
        <f>'LAUS File'!#REF!</f>
        <v>#REF!</v>
      </c>
      <c r="G263" s="45">
        <f>'LAUS File'!I246</f>
        <v>0</v>
      </c>
      <c r="H263" s="45">
        <f>'LAUS File'!J246</f>
        <v>0</v>
      </c>
      <c r="I263" s="45">
        <f>'LAUS File'!K246</f>
        <v>0</v>
      </c>
      <c r="J263" s="45">
        <f>'LAUS File'!L246</f>
        <v>0</v>
      </c>
      <c r="K263" s="45">
        <f>'LAUS File'!M246</f>
        <v>0</v>
      </c>
      <c r="L263" s="45">
        <f>'LAUS File'!N246</f>
        <v>0</v>
      </c>
      <c r="M263" s="45">
        <f>'LAUS File'!O246</f>
        <v>0</v>
      </c>
      <c r="N263" s="45">
        <f>'LAUS File'!P246</f>
        <v>0</v>
      </c>
      <c r="O263" s="45">
        <f>'LAUS File'!Q246</f>
        <v>0</v>
      </c>
    </row>
    <row r="264" spans="1:15">
      <c r="A264" s="45"/>
      <c r="B264" s="3" t="s">
        <v>152</v>
      </c>
      <c r="C264" s="45">
        <v>14679</v>
      </c>
      <c r="D264" s="45">
        <f>'LAUS File'!F247</f>
        <v>0</v>
      </c>
      <c r="E264" s="45">
        <f>'LAUS File'!G247</f>
        <v>0</v>
      </c>
      <c r="F264" s="45" t="e">
        <f>'LAUS File'!#REF!</f>
        <v>#REF!</v>
      </c>
      <c r="G264" s="45">
        <f>'LAUS File'!I247</f>
        <v>0</v>
      </c>
      <c r="H264" s="45">
        <f>'LAUS File'!J247</f>
        <v>0</v>
      </c>
      <c r="I264" s="45">
        <f>'LAUS File'!K247</f>
        <v>0</v>
      </c>
      <c r="J264" s="45">
        <f>'LAUS File'!L247</f>
        <v>0</v>
      </c>
      <c r="K264" s="45">
        <f>'LAUS File'!M247</f>
        <v>0</v>
      </c>
      <c r="L264" s="45">
        <f>'LAUS File'!N247</f>
        <v>0</v>
      </c>
      <c r="M264" s="45">
        <f>'LAUS File'!O247</f>
        <v>0</v>
      </c>
      <c r="N264" s="45">
        <f>'LAUS File'!P247</f>
        <v>0</v>
      </c>
      <c r="O264" s="45">
        <f>'LAUS File'!Q247</f>
        <v>0</v>
      </c>
    </row>
    <row r="265" spans="1:15">
      <c r="A265" s="45"/>
      <c r="B265" s="3" t="s">
        <v>2</v>
      </c>
      <c r="C265" s="45">
        <v>605</v>
      </c>
      <c r="D265" s="45">
        <f>'LAUS File'!F248</f>
        <v>0</v>
      </c>
      <c r="E265" s="45">
        <f>'LAUS File'!G248</f>
        <v>0</v>
      </c>
      <c r="F265" s="45" t="e">
        <f>'LAUS File'!#REF!</f>
        <v>#REF!</v>
      </c>
      <c r="G265" s="45">
        <f>'LAUS File'!I248</f>
        <v>0</v>
      </c>
      <c r="H265" s="45">
        <f>'LAUS File'!J248</f>
        <v>0</v>
      </c>
      <c r="I265" s="45">
        <f>'LAUS File'!K248</f>
        <v>0</v>
      </c>
      <c r="J265" s="45">
        <f>'LAUS File'!L248</f>
        <v>0</v>
      </c>
      <c r="K265" s="45">
        <f>'LAUS File'!M248</f>
        <v>0</v>
      </c>
      <c r="L265" s="45">
        <f>'LAUS File'!N248</f>
        <v>0</v>
      </c>
      <c r="M265" s="45">
        <f>'LAUS File'!O248</f>
        <v>0</v>
      </c>
      <c r="N265" s="45">
        <f>'LAUS File'!P248</f>
        <v>0</v>
      </c>
      <c r="O265" s="45">
        <f>'LAUS File'!Q248</f>
        <v>0</v>
      </c>
    </row>
    <row r="266" spans="1:15">
      <c r="A266" s="45"/>
      <c r="B266" s="3" t="s">
        <v>3</v>
      </c>
      <c r="C266" s="46">
        <v>4</v>
      </c>
      <c r="D266" s="46">
        <f>'LAUS File'!F249</f>
        <v>0</v>
      </c>
      <c r="E266" s="46">
        <f>'LAUS File'!G249</f>
        <v>0</v>
      </c>
      <c r="F266" s="46" t="e">
        <f>'LAUS File'!#REF!</f>
        <v>#REF!</v>
      </c>
      <c r="G266" s="46">
        <f>'LAUS File'!I249</f>
        <v>0</v>
      </c>
      <c r="H266" s="46">
        <f>'LAUS File'!J249</f>
        <v>0</v>
      </c>
      <c r="I266" s="46">
        <f>'LAUS File'!K249</f>
        <v>0</v>
      </c>
      <c r="J266" s="46">
        <f>'LAUS File'!L249</f>
        <v>0</v>
      </c>
      <c r="K266" s="46">
        <f>'LAUS File'!M249</f>
        <v>0</v>
      </c>
      <c r="L266" s="46">
        <f>'LAUS File'!N249</f>
        <v>0</v>
      </c>
      <c r="M266" s="46">
        <f>'LAUS File'!O249</f>
        <v>0</v>
      </c>
      <c r="N266" s="46">
        <f>'LAUS File'!P249</f>
        <v>0</v>
      </c>
      <c r="O266" s="46">
        <f>'LAUS File'!Q249</f>
        <v>0</v>
      </c>
    </row>
    <row r="267" spans="1:15">
      <c r="A267" s="45"/>
      <c r="B267" s="3"/>
      <c r="C267" s="21" t="s">
        <v>857</v>
      </c>
      <c r="D267" s="21"/>
      <c r="E267" s="21"/>
      <c r="F267" s="21"/>
      <c r="G267" s="21"/>
      <c r="H267" s="21"/>
      <c r="I267" s="21"/>
      <c r="J267" s="21"/>
      <c r="K267" s="21"/>
      <c r="L267" s="21"/>
      <c r="M267" s="21"/>
      <c r="N267" s="21"/>
      <c r="O267" s="21"/>
    </row>
    <row r="268" spans="1:15">
      <c r="A268" s="45" t="s">
        <v>131</v>
      </c>
      <c r="B268" s="3" t="s">
        <v>0</v>
      </c>
      <c r="C268" s="45">
        <v>967</v>
      </c>
      <c r="D268" s="45">
        <f>'LAUS File'!F250</f>
        <v>0</v>
      </c>
      <c r="E268" s="45">
        <f>'LAUS File'!G250</f>
        <v>0</v>
      </c>
      <c r="F268" s="45" t="e">
        <f>'LAUS File'!#REF!</f>
        <v>#REF!</v>
      </c>
      <c r="G268" s="45">
        <f>'LAUS File'!I250</f>
        <v>0</v>
      </c>
      <c r="H268" s="45">
        <f>'LAUS File'!J250</f>
        <v>0</v>
      </c>
      <c r="I268" s="45">
        <f>'LAUS File'!K250</f>
        <v>0</v>
      </c>
      <c r="J268" s="45">
        <f>'LAUS File'!L250</f>
        <v>0</v>
      </c>
      <c r="K268" s="45">
        <f>'LAUS File'!M250</f>
        <v>0</v>
      </c>
      <c r="L268" s="45">
        <f>'LAUS File'!N250</f>
        <v>0</v>
      </c>
      <c r="M268" s="45">
        <f>'LAUS File'!O250</f>
        <v>0</v>
      </c>
      <c r="N268" s="45">
        <f>'LAUS File'!P250</f>
        <v>0</v>
      </c>
      <c r="O268" s="45">
        <f>'LAUS File'!Q250</f>
        <v>0</v>
      </c>
    </row>
    <row r="269" spans="1:15">
      <c r="A269" s="45"/>
      <c r="B269" s="3" t="s">
        <v>152</v>
      </c>
      <c r="C269" s="45">
        <v>901</v>
      </c>
      <c r="D269" s="45">
        <f>'LAUS File'!F251</f>
        <v>0</v>
      </c>
      <c r="E269" s="45">
        <f>'LAUS File'!G251</f>
        <v>0</v>
      </c>
      <c r="F269" s="45" t="e">
        <f>'LAUS File'!#REF!</f>
        <v>#REF!</v>
      </c>
      <c r="G269" s="45">
        <f>'LAUS File'!I251</f>
        <v>0</v>
      </c>
      <c r="H269" s="45">
        <f>'LAUS File'!J251</f>
        <v>0</v>
      </c>
      <c r="I269" s="45">
        <f>'LAUS File'!K251</f>
        <v>0</v>
      </c>
      <c r="J269" s="45">
        <f>'LAUS File'!L251</f>
        <v>0</v>
      </c>
      <c r="K269" s="45">
        <f>'LAUS File'!M251</f>
        <v>0</v>
      </c>
      <c r="L269" s="45">
        <f>'LAUS File'!N251</f>
        <v>0</v>
      </c>
      <c r="M269" s="45">
        <f>'LAUS File'!O251</f>
        <v>0</v>
      </c>
      <c r="N269" s="45">
        <f>'LAUS File'!P251</f>
        <v>0</v>
      </c>
      <c r="O269" s="45">
        <f>'LAUS File'!Q251</f>
        <v>0</v>
      </c>
    </row>
    <row r="270" spans="1:15">
      <c r="A270" s="45"/>
      <c r="B270" s="3" t="s">
        <v>2</v>
      </c>
      <c r="C270" s="45">
        <v>66</v>
      </c>
      <c r="D270" s="45">
        <f>'LAUS File'!F252</f>
        <v>0</v>
      </c>
      <c r="E270" s="45">
        <f>'LAUS File'!G252</f>
        <v>0</v>
      </c>
      <c r="F270" s="45" t="e">
        <f>'LAUS File'!#REF!</f>
        <v>#REF!</v>
      </c>
      <c r="G270" s="45">
        <f>'LAUS File'!I252</f>
        <v>0</v>
      </c>
      <c r="H270" s="45">
        <f>'LAUS File'!J252</f>
        <v>0</v>
      </c>
      <c r="I270" s="45">
        <f>'LAUS File'!K252</f>
        <v>0</v>
      </c>
      <c r="J270" s="45">
        <f>'LAUS File'!L252</f>
        <v>0</v>
      </c>
      <c r="K270" s="45">
        <f>'LAUS File'!M252</f>
        <v>0</v>
      </c>
      <c r="L270" s="45">
        <f>'LAUS File'!N252</f>
        <v>0</v>
      </c>
      <c r="M270" s="45">
        <f>'LAUS File'!O252</f>
        <v>0</v>
      </c>
      <c r="N270" s="45">
        <f>'LAUS File'!P252</f>
        <v>0</v>
      </c>
      <c r="O270" s="45">
        <f>'LAUS File'!Q252</f>
        <v>0</v>
      </c>
    </row>
    <row r="271" spans="1:15">
      <c r="A271" s="45"/>
      <c r="B271" s="3" t="s">
        <v>3</v>
      </c>
      <c r="C271" s="46">
        <v>6.8</v>
      </c>
      <c r="D271" s="46">
        <f>'LAUS File'!F253</f>
        <v>0</v>
      </c>
      <c r="E271" s="46">
        <f>'LAUS File'!G253</f>
        <v>0</v>
      </c>
      <c r="F271" s="46" t="e">
        <f>'LAUS File'!#REF!</f>
        <v>#REF!</v>
      </c>
      <c r="G271" s="46">
        <f>'LAUS File'!I253</f>
        <v>0</v>
      </c>
      <c r="H271" s="46">
        <f>'LAUS File'!J253</f>
        <v>0</v>
      </c>
      <c r="I271" s="46">
        <f>'LAUS File'!K253</f>
        <v>0</v>
      </c>
      <c r="J271" s="46">
        <f>'LAUS File'!L253</f>
        <v>0</v>
      </c>
      <c r="K271" s="46">
        <f>'LAUS File'!M253</f>
        <v>0</v>
      </c>
      <c r="L271" s="46">
        <f>'LAUS File'!N253</f>
        <v>0</v>
      </c>
      <c r="M271" s="46">
        <f>'LAUS File'!O253</f>
        <v>0</v>
      </c>
      <c r="N271" s="46">
        <f>'LAUS File'!P253</f>
        <v>0</v>
      </c>
      <c r="O271" s="46">
        <f>'LAUS File'!Q253</f>
        <v>0</v>
      </c>
    </row>
    <row r="272" spans="1:15">
      <c r="A272" s="45"/>
      <c r="B272" s="3"/>
      <c r="C272" s="21" t="s">
        <v>857</v>
      </c>
      <c r="D272" s="21"/>
      <c r="E272" s="21"/>
      <c r="F272" s="21"/>
      <c r="G272" s="21"/>
      <c r="H272" s="21"/>
      <c r="I272" s="21"/>
      <c r="J272" s="21"/>
      <c r="K272" s="21"/>
      <c r="L272" s="21"/>
      <c r="M272" s="21"/>
      <c r="N272" s="21"/>
      <c r="O272" s="21"/>
    </row>
    <row r="273" spans="1:15">
      <c r="A273" s="45" t="s">
        <v>75</v>
      </c>
      <c r="B273" s="3" t="s">
        <v>0</v>
      </c>
      <c r="C273" s="45">
        <v>19082</v>
      </c>
      <c r="D273" s="45">
        <f>'LAUS File'!F254</f>
        <v>0</v>
      </c>
      <c r="E273" s="45">
        <f>'LAUS File'!G254</f>
        <v>0</v>
      </c>
      <c r="F273" s="45" t="e">
        <f>'LAUS File'!#REF!</f>
        <v>#REF!</v>
      </c>
      <c r="G273" s="45">
        <f>'LAUS File'!I254</f>
        <v>0</v>
      </c>
      <c r="H273" s="45">
        <f>'LAUS File'!J254</f>
        <v>0</v>
      </c>
      <c r="I273" s="45">
        <f>'LAUS File'!K254</f>
        <v>0</v>
      </c>
      <c r="J273" s="45">
        <f>'LAUS File'!L254</f>
        <v>0</v>
      </c>
      <c r="K273" s="45">
        <f>'LAUS File'!M254</f>
        <v>0</v>
      </c>
      <c r="L273" s="45">
        <f>'LAUS File'!N254</f>
        <v>0</v>
      </c>
      <c r="M273" s="45">
        <f>'LAUS File'!O254</f>
        <v>0</v>
      </c>
      <c r="N273" s="45">
        <f>'LAUS File'!P254</f>
        <v>0</v>
      </c>
      <c r="O273" s="45">
        <f>'LAUS File'!Q254</f>
        <v>0</v>
      </c>
    </row>
    <row r="274" spans="1:15">
      <c r="A274" s="45"/>
      <c r="B274" s="3" t="s">
        <v>152</v>
      </c>
      <c r="C274" s="45">
        <v>18330</v>
      </c>
      <c r="D274" s="45">
        <f>'LAUS File'!F255</f>
        <v>0</v>
      </c>
      <c r="E274" s="45">
        <f>'LAUS File'!G255</f>
        <v>0</v>
      </c>
      <c r="F274" s="45" t="e">
        <f>'LAUS File'!#REF!</f>
        <v>#REF!</v>
      </c>
      <c r="G274" s="45">
        <f>'LAUS File'!I255</f>
        <v>0</v>
      </c>
      <c r="H274" s="45">
        <f>'LAUS File'!J255</f>
        <v>0</v>
      </c>
      <c r="I274" s="45">
        <f>'LAUS File'!K255</f>
        <v>0</v>
      </c>
      <c r="J274" s="45">
        <f>'LAUS File'!L255</f>
        <v>0</v>
      </c>
      <c r="K274" s="45">
        <f>'LAUS File'!M255</f>
        <v>0</v>
      </c>
      <c r="L274" s="45">
        <f>'LAUS File'!N255</f>
        <v>0</v>
      </c>
      <c r="M274" s="45">
        <f>'LAUS File'!O255</f>
        <v>0</v>
      </c>
      <c r="N274" s="45">
        <f>'LAUS File'!P255</f>
        <v>0</v>
      </c>
      <c r="O274" s="45">
        <f>'LAUS File'!Q255</f>
        <v>0</v>
      </c>
    </row>
    <row r="275" spans="1:15">
      <c r="A275" s="45"/>
      <c r="B275" s="3" t="s">
        <v>2</v>
      </c>
      <c r="C275" s="45">
        <v>752</v>
      </c>
      <c r="D275" s="45">
        <f>'LAUS File'!F256</f>
        <v>0</v>
      </c>
      <c r="E275" s="45">
        <f>'LAUS File'!G256</f>
        <v>0</v>
      </c>
      <c r="F275" s="45" t="e">
        <f>'LAUS File'!#REF!</f>
        <v>#REF!</v>
      </c>
      <c r="G275" s="45">
        <f>'LAUS File'!I256</f>
        <v>0</v>
      </c>
      <c r="H275" s="45">
        <f>'LAUS File'!J256</f>
        <v>0</v>
      </c>
      <c r="I275" s="45">
        <f>'LAUS File'!K256</f>
        <v>0</v>
      </c>
      <c r="J275" s="45">
        <f>'LAUS File'!L256</f>
        <v>0</v>
      </c>
      <c r="K275" s="45">
        <f>'LAUS File'!M256</f>
        <v>0</v>
      </c>
      <c r="L275" s="45">
        <f>'LAUS File'!N256</f>
        <v>0</v>
      </c>
      <c r="M275" s="45">
        <f>'LAUS File'!O256</f>
        <v>0</v>
      </c>
      <c r="N275" s="45">
        <f>'LAUS File'!P256</f>
        <v>0</v>
      </c>
      <c r="O275" s="45">
        <f>'LAUS File'!Q256</f>
        <v>0</v>
      </c>
    </row>
    <row r="276" spans="1:15">
      <c r="A276" s="45"/>
      <c r="B276" s="3" t="s">
        <v>3</v>
      </c>
      <c r="C276" s="46">
        <v>3.9</v>
      </c>
      <c r="D276" s="46">
        <f>'LAUS File'!F257</f>
        <v>0</v>
      </c>
      <c r="E276" s="46">
        <f>'LAUS File'!G257</f>
        <v>0</v>
      </c>
      <c r="F276" s="46" t="e">
        <f>'LAUS File'!#REF!</f>
        <v>#REF!</v>
      </c>
      <c r="G276" s="46">
        <f>'LAUS File'!I257</f>
        <v>0</v>
      </c>
      <c r="H276" s="46">
        <f>'LAUS File'!J257</f>
        <v>0</v>
      </c>
      <c r="I276" s="46">
        <f>'LAUS File'!K257</f>
        <v>0</v>
      </c>
      <c r="J276" s="46">
        <f>'LAUS File'!L257</f>
        <v>0</v>
      </c>
      <c r="K276" s="46">
        <f>'LAUS File'!M257</f>
        <v>0</v>
      </c>
      <c r="L276" s="46">
        <f>'LAUS File'!N257</f>
        <v>0</v>
      </c>
      <c r="M276" s="46">
        <f>'LAUS File'!O257</f>
        <v>0</v>
      </c>
      <c r="N276" s="46">
        <f>'LAUS File'!P257</f>
        <v>0</v>
      </c>
      <c r="O276" s="46">
        <f>'LAUS File'!Q257</f>
        <v>0</v>
      </c>
    </row>
    <row r="277" spans="1:15">
      <c r="A277" s="45"/>
      <c r="B277" s="3"/>
      <c r="C277" s="21" t="s">
        <v>857</v>
      </c>
      <c r="D277" s="21"/>
      <c r="E277" s="21"/>
      <c r="F277" s="21"/>
      <c r="G277" s="21"/>
      <c r="H277" s="21"/>
      <c r="I277" s="21"/>
      <c r="J277" s="21"/>
      <c r="K277" s="21"/>
      <c r="L277" s="21"/>
      <c r="M277" s="21"/>
      <c r="N277" s="21"/>
      <c r="O277" s="21"/>
    </row>
    <row r="278" spans="1:15">
      <c r="A278" s="45" t="s">
        <v>174</v>
      </c>
      <c r="B278" s="45" t="s">
        <v>0</v>
      </c>
      <c r="C278" s="45">
        <v>1850</v>
      </c>
      <c r="D278" s="45">
        <f>'LAUS File'!F258</f>
        <v>0</v>
      </c>
      <c r="E278" s="45">
        <f>'LAUS File'!G258</f>
        <v>0</v>
      </c>
      <c r="F278" s="45" t="e">
        <f>'LAUS File'!#REF!</f>
        <v>#REF!</v>
      </c>
      <c r="G278" s="45">
        <f>'LAUS File'!I258</f>
        <v>0</v>
      </c>
      <c r="H278" s="45">
        <f>'LAUS File'!J258</f>
        <v>0</v>
      </c>
      <c r="I278" s="45">
        <f>'LAUS File'!K258</f>
        <v>0</v>
      </c>
      <c r="J278" s="45">
        <f>'LAUS File'!L258</f>
        <v>0</v>
      </c>
      <c r="K278" s="45">
        <f>'LAUS File'!M258</f>
        <v>0</v>
      </c>
      <c r="L278" s="45">
        <f>'LAUS File'!N258</f>
        <v>0</v>
      </c>
      <c r="M278" s="45">
        <f>'LAUS File'!O258</f>
        <v>0</v>
      </c>
      <c r="N278" s="45">
        <f>'LAUS File'!P258</f>
        <v>0</v>
      </c>
      <c r="O278" s="45">
        <f>'LAUS File'!Q258</f>
        <v>0</v>
      </c>
    </row>
    <row r="279" spans="1:15">
      <c r="A279" s="45"/>
      <c r="B279" s="45" t="s">
        <v>1</v>
      </c>
      <c r="C279" s="45">
        <v>1773</v>
      </c>
      <c r="D279" s="45">
        <f>'LAUS File'!F259</f>
        <v>0</v>
      </c>
      <c r="E279" s="45">
        <f>'LAUS File'!G259</f>
        <v>0</v>
      </c>
      <c r="F279" s="45" t="e">
        <f>'LAUS File'!#REF!</f>
        <v>#REF!</v>
      </c>
      <c r="G279" s="45">
        <f>'LAUS File'!I259</f>
        <v>0</v>
      </c>
      <c r="H279" s="45">
        <f>'LAUS File'!J259</f>
        <v>0</v>
      </c>
      <c r="I279" s="45">
        <f>'LAUS File'!K259</f>
        <v>0</v>
      </c>
      <c r="J279" s="45">
        <f>'LAUS File'!L259</f>
        <v>0</v>
      </c>
      <c r="K279" s="45">
        <f>'LAUS File'!M259</f>
        <v>0</v>
      </c>
      <c r="L279" s="45">
        <f>'LAUS File'!N259</f>
        <v>0</v>
      </c>
      <c r="M279" s="45">
        <f>'LAUS File'!O259</f>
        <v>0</v>
      </c>
      <c r="N279" s="45">
        <f>'LAUS File'!P259</f>
        <v>0</v>
      </c>
      <c r="O279" s="45">
        <f>'LAUS File'!Q259</f>
        <v>0</v>
      </c>
    </row>
    <row r="280" spans="1:15">
      <c r="A280" s="45"/>
      <c r="B280" s="45" t="s">
        <v>2</v>
      </c>
      <c r="C280" s="45">
        <v>77</v>
      </c>
      <c r="D280" s="45">
        <f>'LAUS File'!F260</f>
        <v>0</v>
      </c>
      <c r="E280" s="45">
        <f>'LAUS File'!G260</f>
        <v>0</v>
      </c>
      <c r="F280" s="45" t="e">
        <f>'LAUS File'!#REF!</f>
        <v>#REF!</v>
      </c>
      <c r="G280" s="45">
        <f>'LAUS File'!I260</f>
        <v>0</v>
      </c>
      <c r="H280" s="45">
        <f>'LAUS File'!J260</f>
        <v>0</v>
      </c>
      <c r="I280" s="45">
        <f>'LAUS File'!K260</f>
        <v>0</v>
      </c>
      <c r="J280" s="45">
        <f>'LAUS File'!L260</f>
        <v>0</v>
      </c>
      <c r="K280" s="45">
        <f>'LAUS File'!M260</f>
        <v>0</v>
      </c>
      <c r="L280" s="45">
        <f>'LAUS File'!N260</f>
        <v>0</v>
      </c>
      <c r="M280" s="45">
        <f>'LAUS File'!O260</f>
        <v>0</v>
      </c>
      <c r="N280" s="45">
        <f>'LAUS File'!P260</f>
        <v>0</v>
      </c>
      <c r="O280" s="45">
        <f>'LAUS File'!Q260</f>
        <v>0</v>
      </c>
    </row>
    <row r="281" spans="1:15">
      <c r="A281" s="21"/>
      <c r="B281" s="21" t="s">
        <v>3</v>
      </c>
      <c r="C281" s="46">
        <v>4.2</v>
      </c>
      <c r="D281" s="46">
        <f>'LAUS File'!F261</f>
        <v>0</v>
      </c>
      <c r="E281" s="46">
        <f>'LAUS File'!G261</f>
        <v>0</v>
      </c>
      <c r="F281" s="46" t="e">
        <f>'LAUS File'!#REF!</f>
        <v>#REF!</v>
      </c>
      <c r="G281" s="46">
        <f>'LAUS File'!I261</f>
        <v>0</v>
      </c>
      <c r="H281" s="46">
        <f>'LAUS File'!J261</f>
        <v>0</v>
      </c>
      <c r="I281" s="46">
        <f>'LAUS File'!K261</f>
        <v>0</v>
      </c>
      <c r="J281" s="46">
        <f>'LAUS File'!L261</f>
        <v>0</v>
      </c>
      <c r="K281" s="46">
        <f>'LAUS File'!M261</f>
        <v>0</v>
      </c>
      <c r="L281" s="46">
        <f>'LAUS File'!N261</f>
        <v>0</v>
      </c>
      <c r="M281" s="46">
        <f>'LAUS File'!O261</f>
        <v>0</v>
      </c>
      <c r="N281" s="46">
        <f>'LAUS File'!P261</f>
        <v>0</v>
      </c>
      <c r="O281" s="46">
        <f>'LAUS File'!Q261</f>
        <v>0</v>
      </c>
    </row>
    <row r="282" spans="1:15">
      <c r="A282" s="45"/>
      <c r="B282" s="3"/>
      <c r="C282" s="21" t="s">
        <v>857</v>
      </c>
      <c r="D282" s="21"/>
      <c r="E282" s="21"/>
      <c r="F282" s="21"/>
      <c r="G282" s="21"/>
      <c r="H282" s="21"/>
      <c r="I282" s="21"/>
      <c r="J282" s="21"/>
      <c r="K282" s="21"/>
      <c r="L282" s="21"/>
      <c r="M282" s="21"/>
      <c r="N282" s="21"/>
      <c r="O282" s="21"/>
    </row>
    <row r="283" spans="1:15">
      <c r="A283" s="45" t="s">
        <v>76</v>
      </c>
      <c r="B283" s="3" t="s">
        <v>0</v>
      </c>
      <c r="C283" s="45">
        <v>6251</v>
      </c>
      <c r="D283" s="45">
        <f>'LAUS File'!F262</f>
        <v>0</v>
      </c>
      <c r="E283" s="45">
        <f>'LAUS File'!G262</f>
        <v>0</v>
      </c>
      <c r="F283" s="45" t="e">
        <f>'LAUS File'!#REF!</f>
        <v>#REF!</v>
      </c>
      <c r="G283" s="45">
        <f>'LAUS File'!I262</f>
        <v>0</v>
      </c>
      <c r="H283" s="45">
        <f>'LAUS File'!J262</f>
        <v>0</v>
      </c>
      <c r="I283" s="45">
        <f>'LAUS File'!K262</f>
        <v>0</v>
      </c>
      <c r="J283" s="45">
        <f>'LAUS File'!L262</f>
        <v>0</v>
      </c>
      <c r="K283" s="45">
        <f>'LAUS File'!M262</f>
        <v>0</v>
      </c>
      <c r="L283" s="45">
        <f>'LAUS File'!N262</f>
        <v>0</v>
      </c>
      <c r="M283" s="45">
        <f>'LAUS File'!O262</f>
        <v>0</v>
      </c>
      <c r="N283" s="45">
        <f>'LAUS File'!P262</f>
        <v>0</v>
      </c>
      <c r="O283" s="45">
        <f>'LAUS File'!Q262</f>
        <v>0</v>
      </c>
    </row>
    <row r="284" spans="1:15">
      <c r="A284" s="45"/>
      <c r="B284" s="3" t="s">
        <v>152</v>
      </c>
      <c r="C284" s="45">
        <v>5954</v>
      </c>
      <c r="D284" s="45">
        <f>'LAUS File'!F263</f>
        <v>0</v>
      </c>
      <c r="E284" s="45">
        <f>'LAUS File'!G263</f>
        <v>0</v>
      </c>
      <c r="F284" s="45" t="e">
        <f>'LAUS File'!#REF!</f>
        <v>#REF!</v>
      </c>
      <c r="G284" s="45">
        <f>'LAUS File'!I263</f>
        <v>0</v>
      </c>
      <c r="H284" s="45">
        <f>'LAUS File'!J263</f>
        <v>0</v>
      </c>
      <c r="I284" s="45">
        <f>'LAUS File'!K263</f>
        <v>0</v>
      </c>
      <c r="J284" s="45">
        <f>'LAUS File'!L263</f>
        <v>0</v>
      </c>
      <c r="K284" s="45">
        <f>'LAUS File'!M263</f>
        <v>0</v>
      </c>
      <c r="L284" s="45">
        <f>'LAUS File'!N263</f>
        <v>0</v>
      </c>
      <c r="M284" s="45">
        <f>'LAUS File'!O263</f>
        <v>0</v>
      </c>
      <c r="N284" s="45">
        <f>'LAUS File'!P263</f>
        <v>0</v>
      </c>
      <c r="O284" s="45">
        <f>'LAUS File'!Q263</f>
        <v>0</v>
      </c>
    </row>
    <row r="285" spans="1:15">
      <c r="A285" s="45"/>
      <c r="B285" s="3" t="s">
        <v>2</v>
      </c>
      <c r="C285" s="45">
        <v>297</v>
      </c>
      <c r="D285" s="45">
        <f>'LAUS File'!F264</f>
        <v>0</v>
      </c>
      <c r="E285" s="45">
        <f>'LAUS File'!G264</f>
        <v>0</v>
      </c>
      <c r="F285" s="45" t="e">
        <f>'LAUS File'!#REF!</f>
        <v>#REF!</v>
      </c>
      <c r="G285" s="45">
        <f>'LAUS File'!I264</f>
        <v>0</v>
      </c>
      <c r="H285" s="45">
        <f>'LAUS File'!J264</f>
        <v>0</v>
      </c>
      <c r="I285" s="45">
        <f>'LAUS File'!K264</f>
        <v>0</v>
      </c>
      <c r="J285" s="45">
        <f>'LAUS File'!L264</f>
        <v>0</v>
      </c>
      <c r="K285" s="45">
        <f>'LAUS File'!M264</f>
        <v>0</v>
      </c>
      <c r="L285" s="45">
        <f>'LAUS File'!N264</f>
        <v>0</v>
      </c>
      <c r="M285" s="45">
        <f>'LAUS File'!O264</f>
        <v>0</v>
      </c>
      <c r="N285" s="45">
        <f>'LAUS File'!P264</f>
        <v>0</v>
      </c>
      <c r="O285" s="45">
        <f>'LAUS File'!Q264</f>
        <v>0</v>
      </c>
    </row>
    <row r="286" spans="1:15">
      <c r="A286" s="45"/>
      <c r="B286" s="3" t="s">
        <v>3</v>
      </c>
      <c r="C286" s="46">
        <v>4.8</v>
      </c>
      <c r="D286" s="46">
        <f>'LAUS File'!F265</f>
        <v>0</v>
      </c>
      <c r="E286" s="46">
        <f>'LAUS File'!G265</f>
        <v>0</v>
      </c>
      <c r="F286" s="46" t="e">
        <f>'LAUS File'!#REF!</f>
        <v>#REF!</v>
      </c>
      <c r="G286" s="46">
        <f>'LAUS File'!I265</f>
        <v>0</v>
      </c>
      <c r="H286" s="46">
        <f>'LAUS File'!J265</f>
        <v>0</v>
      </c>
      <c r="I286" s="46">
        <f>'LAUS File'!K265</f>
        <v>0</v>
      </c>
      <c r="J286" s="46">
        <f>'LAUS File'!L265</f>
        <v>0</v>
      </c>
      <c r="K286" s="46">
        <f>'LAUS File'!M265</f>
        <v>0</v>
      </c>
      <c r="L286" s="46">
        <f>'LAUS File'!N265</f>
        <v>0</v>
      </c>
      <c r="M286" s="46">
        <f>'LAUS File'!O265</f>
        <v>0</v>
      </c>
      <c r="N286" s="46">
        <f>'LAUS File'!P265</f>
        <v>0</v>
      </c>
      <c r="O286" s="46">
        <f>'LAUS File'!Q265</f>
        <v>0</v>
      </c>
    </row>
    <row r="287" spans="1:15">
      <c r="A287" s="45"/>
      <c r="B287" s="3"/>
      <c r="C287" s="21" t="s">
        <v>857</v>
      </c>
      <c r="D287" s="21"/>
      <c r="E287" s="21"/>
      <c r="F287" s="21"/>
      <c r="G287" s="21"/>
      <c r="H287" s="21"/>
      <c r="I287" s="21"/>
      <c r="J287" s="21"/>
      <c r="K287" s="21"/>
      <c r="L287" s="21"/>
      <c r="M287" s="21"/>
      <c r="N287" s="21"/>
      <c r="O287" s="21"/>
    </row>
    <row r="288" spans="1:15">
      <c r="A288" s="3" t="s">
        <v>210</v>
      </c>
      <c r="B288" s="3" t="s">
        <v>0</v>
      </c>
      <c r="C288" s="45">
        <v>30483</v>
      </c>
      <c r="D288" s="45">
        <f>'LAUS File'!F266</f>
        <v>0</v>
      </c>
      <c r="E288" s="45">
        <f>'LAUS File'!G266</f>
        <v>0</v>
      </c>
      <c r="F288" s="45" t="e">
        <f>'LAUS File'!#REF!</f>
        <v>#REF!</v>
      </c>
      <c r="G288" s="45">
        <f>'LAUS File'!I266</f>
        <v>0</v>
      </c>
      <c r="H288" s="45">
        <f>'LAUS File'!J266</f>
        <v>0</v>
      </c>
      <c r="I288" s="45">
        <f>'LAUS File'!K266</f>
        <v>0</v>
      </c>
      <c r="J288" s="45">
        <f>'LAUS File'!L266</f>
        <v>0</v>
      </c>
      <c r="K288" s="45">
        <f>'LAUS File'!M266</f>
        <v>0</v>
      </c>
      <c r="L288" s="45">
        <f>'LAUS File'!N266</f>
        <v>0</v>
      </c>
      <c r="M288" s="45">
        <f>'LAUS File'!O266</f>
        <v>0</v>
      </c>
      <c r="N288" s="45">
        <f>'LAUS File'!P266</f>
        <v>0</v>
      </c>
      <c r="O288" s="45">
        <f>'LAUS File'!Q266</f>
        <v>0</v>
      </c>
    </row>
    <row r="289" spans="1:15">
      <c r="A289" s="3"/>
      <c r="B289" s="3" t="s">
        <v>152</v>
      </c>
      <c r="C289" s="45">
        <v>29236</v>
      </c>
      <c r="D289" s="45">
        <f>'LAUS File'!F267</f>
        <v>0</v>
      </c>
      <c r="E289" s="45">
        <f>'LAUS File'!G267</f>
        <v>0</v>
      </c>
      <c r="F289" s="45" t="e">
        <f>'LAUS File'!#REF!</f>
        <v>#REF!</v>
      </c>
      <c r="G289" s="45">
        <f>'LAUS File'!I267</f>
        <v>0</v>
      </c>
      <c r="H289" s="45">
        <f>'LAUS File'!J267</f>
        <v>0</v>
      </c>
      <c r="I289" s="45">
        <f>'LAUS File'!K267</f>
        <v>0</v>
      </c>
      <c r="J289" s="45">
        <f>'LAUS File'!L267</f>
        <v>0</v>
      </c>
      <c r="K289" s="45">
        <f>'LAUS File'!M267</f>
        <v>0</v>
      </c>
      <c r="L289" s="45">
        <f>'LAUS File'!N267</f>
        <v>0</v>
      </c>
      <c r="M289" s="45">
        <f>'LAUS File'!O267</f>
        <v>0</v>
      </c>
      <c r="N289" s="45">
        <f>'LAUS File'!P267</f>
        <v>0</v>
      </c>
      <c r="O289" s="45">
        <f>'LAUS File'!Q267</f>
        <v>0</v>
      </c>
    </row>
    <row r="290" spans="1:15">
      <c r="A290" s="3"/>
      <c r="B290" s="3" t="s">
        <v>2</v>
      </c>
      <c r="C290" s="45">
        <v>1247</v>
      </c>
      <c r="D290" s="45">
        <f>'LAUS File'!F268</f>
        <v>0</v>
      </c>
      <c r="E290" s="45">
        <f>'LAUS File'!G268</f>
        <v>0</v>
      </c>
      <c r="F290" s="45" t="e">
        <f>'LAUS File'!#REF!</f>
        <v>#REF!</v>
      </c>
      <c r="G290" s="45">
        <f>'LAUS File'!I268</f>
        <v>0</v>
      </c>
      <c r="H290" s="45">
        <f>'LAUS File'!J268</f>
        <v>0</v>
      </c>
      <c r="I290" s="45">
        <f>'LAUS File'!K268</f>
        <v>0</v>
      </c>
      <c r="J290" s="45">
        <f>'LAUS File'!L268</f>
        <v>0</v>
      </c>
      <c r="K290" s="45">
        <f>'LAUS File'!M268</f>
        <v>0</v>
      </c>
      <c r="L290" s="45">
        <f>'LAUS File'!N268</f>
        <v>0</v>
      </c>
      <c r="M290" s="45">
        <f>'LAUS File'!O268</f>
        <v>0</v>
      </c>
      <c r="N290" s="45">
        <f>'LAUS File'!P268</f>
        <v>0</v>
      </c>
      <c r="O290" s="45">
        <f>'LAUS File'!Q268</f>
        <v>0</v>
      </c>
    </row>
    <row r="291" spans="1:15">
      <c r="A291" s="3"/>
      <c r="B291" s="3" t="s">
        <v>3</v>
      </c>
      <c r="C291" s="46">
        <v>4.0999999999999996</v>
      </c>
      <c r="D291" s="46">
        <f>'LAUS File'!F269</f>
        <v>0</v>
      </c>
      <c r="E291" s="46">
        <f>'LAUS File'!G269</f>
        <v>0</v>
      </c>
      <c r="F291" s="46" t="e">
        <f>'LAUS File'!#REF!</f>
        <v>#REF!</v>
      </c>
      <c r="G291" s="46">
        <f>'LAUS File'!I269</f>
        <v>0</v>
      </c>
      <c r="H291" s="46">
        <f>'LAUS File'!J269</f>
        <v>0</v>
      </c>
      <c r="I291" s="46">
        <f>'LAUS File'!K269</f>
        <v>0</v>
      </c>
      <c r="J291" s="46">
        <f>'LAUS File'!L269</f>
        <v>0</v>
      </c>
      <c r="K291" s="46">
        <f>'LAUS File'!M269</f>
        <v>0</v>
      </c>
      <c r="L291" s="46">
        <f>'LAUS File'!N269</f>
        <v>0</v>
      </c>
      <c r="M291" s="46">
        <f>'LAUS File'!O269</f>
        <v>0</v>
      </c>
      <c r="N291" s="46">
        <f>'LAUS File'!P269</f>
        <v>0</v>
      </c>
      <c r="O291" s="46">
        <f>'LAUS File'!Q269</f>
        <v>0</v>
      </c>
    </row>
    <row r="292" spans="1:15">
      <c r="A292" s="3"/>
      <c r="B292" s="3"/>
      <c r="C292" s="21" t="s">
        <v>857</v>
      </c>
      <c r="D292" s="21"/>
      <c r="E292" s="21"/>
      <c r="F292" s="21"/>
      <c r="G292" s="21"/>
      <c r="H292" s="21"/>
      <c r="I292" s="21"/>
      <c r="J292" s="21"/>
      <c r="K292" s="21"/>
      <c r="L292" s="21"/>
      <c r="M292" s="21"/>
      <c r="N292" s="21"/>
      <c r="O292" s="21"/>
    </row>
    <row r="293" spans="1:15">
      <c r="A293" s="45" t="s">
        <v>132</v>
      </c>
      <c r="B293" s="3" t="s">
        <v>0</v>
      </c>
      <c r="C293" s="45">
        <v>6489</v>
      </c>
      <c r="D293" s="45">
        <f>'LAUS File'!F270</f>
        <v>0</v>
      </c>
      <c r="E293" s="45">
        <f>'LAUS File'!G270</f>
        <v>0</v>
      </c>
      <c r="F293" s="45" t="e">
        <f>'LAUS File'!#REF!</f>
        <v>#REF!</v>
      </c>
      <c r="G293" s="45">
        <f>'LAUS File'!I270</f>
        <v>0</v>
      </c>
      <c r="H293" s="45">
        <f>'LAUS File'!J270</f>
        <v>0</v>
      </c>
      <c r="I293" s="45">
        <f>'LAUS File'!K270</f>
        <v>0</v>
      </c>
      <c r="J293" s="45">
        <f>'LAUS File'!L270</f>
        <v>0</v>
      </c>
      <c r="K293" s="45">
        <f>'LAUS File'!M270</f>
        <v>0</v>
      </c>
      <c r="L293" s="45">
        <f>'LAUS File'!N270</f>
        <v>0</v>
      </c>
      <c r="M293" s="45">
        <f>'LAUS File'!O270</f>
        <v>0</v>
      </c>
      <c r="N293" s="45">
        <f>'LAUS File'!P270</f>
        <v>0</v>
      </c>
      <c r="O293" s="45">
        <f>'LAUS File'!Q270</f>
        <v>0</v>
      </c>
    </row>
    <row r="294" spans="1:15">
      <c r="A294" s="45"/>
      <c r="B294" s="3" t="s">
        <v>152</v>
      </c>
      <c r="C294" s="45">
        <v>6117</v>
      </c>
      <c r="D294" s="45">
        <f>'LAUS File'!F271</f>
        <v>0</v>
      </c>
      <c r="E294" s="45">
        <f>'LAUS File'!G271</f>
        <v>0</v>
      </c>
      <c r="F294" s="45" t="e">
        <f>'LAUS File'!#REF!</f>
        <v>#REF!</v>
      </c>
      <c r="G294" s="45">
        <f>'LAUS File'!I271</f>
        <v>0</v>
      </c>
      <c r="H294" s="45">
        <f>'LAUS File'!J271</f>
        <v>0</v>
      </c>
      <c r="I294" s="45">
        <f>'LAUS File'!K271</f>
        <v>0</v>
      </c>
      <c r="J294" s="45">
        <f>'LAUS File'!L271</f>
        <v>0</v>
      </c>
      <c r="K294" s="45">
        <f>'LAUS File'!M271</f>
        <v>0</v>
      </c>
      <c r="L294" s="45">
        <f>'LAUS File'!N271</f>
        <v>0</v>
      </c>
      <c r="M294" s="45">
        <f>'LAUS File'!O271</f>
        <v>0</v>
      </c>
      <c r="N294" s="45">
        <f>'LAUS File'!P271</f>
        <v>0</v>
      </c>
      <c r="O294" s="45">
        <f>'LAUS File'!Q271</f>
        <v>0</v>
      </c>
    </row>
    <row r="295" spans="1:15">
      <c r="A295" s="45"/>
      <c r="B295" s="3" t="s">
        <v>2</v>
      </c>
      <c r="C295" s="45">
        <v>372</v>
      </c>
      <c r="D295" s="45">
        <f>'LAUS File'!F272</f>
        <v>0</v>
      </c>
      <c r="E295" s="45">
        <f>'LAUS File'!G272</f>
        <v>0</v>
      </c>
      <c r="F295" s="45" t="e">
        <f>'LAUS File'!#REF!</f>
        <v>#REF!</v>
      </c>
      <c r="G295" s="45">
        <f>'LAUS File'!I272</f>
        <v>0</v>
      </c>
      <c r="H295" s="45">
        <f>'LAUS File'!J272</f>
        <v>0</v>
      </c>
      <c r="I295" s="45">
        <f>'LAUS File'!K272</f>
        <v>0</v>
      </c>
      <c r="J295" s="45">
        <f>'LAUS File'!L272</f>
        <v>0</v>
      </c>
      <c r="K295" s="45">
        <f>'LAUS File'!M272</f>
        <v>0</v>
      </c>
      <c r="L295" s="45">
        <f>'LAUS File'!N272</f>
        <v>0</v>
      </c>
      <c r="M295" s="45">
        <f>'LAUS File'!O272</f>
        <v>0</v>
      </c>
      <c r="N295" s="45">
        <f>'LAUS File'!P272</f>
        <v>0</v>
      </c>
      <c r="O295" s="45">
        <f>'LAUS File'!Q272</f>
        <v>0</v>
      </c>
    </row>
    <row r="296" spans="1:15">
      <c r="A296" s="45"/>
      <c r="B296" s="3" t="s">
        <v>3</v>
      </c>
      <c r="C296" s="46">
        <v>5.7</v>
      </c>
      <c r="D296" s="46">
        <f>'LAUS File'!F273</f>
        <v>0</v>
      </c>
      <c r="E296" s="46">
        <f>'LAUS File'!G273</f>
        <v>0</v>
      </c>
      <c r="F296" s="46" t="e">
        <f>'LAUS File'!#REF!</f>
        <v>#REF!</v>
      </c>
      <c r="G296" s="46">
        <f>'LAUS File'!I273</f>
        <v>0</v>
      </c>
      <c r="H296" s="46">
        <f>'LAUS File'!J273</f>
        <v>0</v>
      </c>
      <c r="I296" s="46">
        <f>'LAUS File'!K273</f>
        <v>0</v>
      </c>
      <c r="J296" s="46">
        <f>'LAUS File'!L273</f>
        <v>0</v>
      </c>
      <c r="K296" s="46">
        <f>'LAUS File'!M273</f>
        <v>0</v>
      </c>
      <c r="L296" s="46">
        <f>'LAUS File'!N273</f>
        <v>0</v>
      </c>
      <c r="M296" s="46">
        <f>'LAUS File'!O273</f>
        <v>0</v>
      </c>
      <c r="N296" s="46">
        <f>'LAUS File'!P273</f>
        <v>0</v>
      </c>
      <c r="O296" s="46">
        <f>'LAUS File'!Q273</f>
        <v>0</v>
      </c>
    </row>
    <row r="297" spans="1:15">
      <c r="A297" s="45"/>
      <c r="B297" s="3"/>
      <c r="C297" s="21" t="s">
        <v>857</v>
      </c>
      <c r="D297" s="21"/>
      <c r="E297" s="21"/>
      <c r="F297" s="21"/>
      <c r="G297" s="21"/>
      <c r="H297" s="21"/>
      <c r="I297" s="21"/>
      <c r="J297" s="21"/>
      <c r="K297" s="21"/>
      <c r="L297" s="21"/>
      <c r="M297" s="21"/>
      <c r="N297" s="21"/>
      <c r="O297" s="21"/>
    </row>
    <row r="298" spans="1:15">
      <c r="A298" s="45" t="s">
        <v>133</v>
      </c>
      <c r="B298" s="3" t="s">
        <v>0</v>
      </c>
      <c r="C298" s="45">
        <v>17767</v>
      </c>
      <c r="D298" s="45">
        <f>'LAUS File'!F274</f>
        <v>0</v>
      </c>
      <c r="E298" s="45">
        <f>'LAUS File'!G274</f>
        <v>0</v>
      </c>
      <c r="F298" s="45" t="e">
        <f>'LAUS File'!#REF!</f>
        <v>#REF!</v>
      </c>
      <c r="G298" s="45">
        <f>'LAUS File'!I274</f>
        <v>0</v>
      </c>
      <c r="H298" s="45">
        <f>'LAUS File'!J274</f>
        <v>0</v>
      </c>
      <c r="I298" s="45">
        <f>'LAUS File'!K274</f>
        <v>0</v>
      </c>
      <c r="J298" s="45">
        <f>'LAUS File'!L274</f>
        <v>0</v>
      </c>
      <c r="K298" s="45">
        <f>'LAUS File'!M274</f>
        <v>0</v>
      </c>
      <c r="L298" s="45">
        <f>'LAUS File'!N274</f>
        <v>0</v>
      </c>
      <c r="M298" s="45">
        <f>'LAUS File'!O274</f>
        <v>0</v>
      </c>
      <c r="N298" s="45">
        <f>'LAUS File'!P274</f>
        <v>0</v>
      </c>
      <c r="O298" s="45">
        <f>'LAUS File'!Q274</f>
        <v>0</v>
      </c>
    </row>
    <row r="299" spans="1:15">
      <c r="A299" s="45"/>
      <c r="B299" s="3" t="s">
        <v>152</v>
      </c>
      <c r="C299" s="45">
        <v>16984</v>
      </c>
      <c r="D299" s="45">
        <f>'LAUS File'!F275</f>
        <v>0</v>
      </c>
      <c r="E299" s="45">
        <f>'LAUS File'!G275</f>
        <v>0</v>
      </c>
      <c r="F299" s="45" t="e">
        <f>'LAUS File'!#REF!</f>
        <v>#REF!</v>
      </c>
      <c r="G299" s="45">
        <f>'LAUS File'!I275</f>
        <v>0</v>
      </c>
      <c r="H299" s="45">
        <f>'LAUS File'!J275</f>
        <v>0</v>
      </c>
      <c r="I299" s="45">
        <f>'LAUS File'!K275</f>
        <v>0</v>
      </c>
      <c r="J299" s="45">
        <f>'LAUS File'!L275</f>
        <v>0</v>
      </c>
      <c r="K299" s="45">
        <f>'LAUS File'!M275</f>
        <v>0</v>
      </c>
      <c r="L299" s="45">
        <f>'LAUS File'!N275</f>
        <v>0</v>
      </c>
      <c r="M299" s="45">
        <f>'LAUS File'!O275</f>
        <v>0</v>
      </c>
      <c r="N299" s="45">
        <f>'LAUS File'!P275</f>
        <v>0</v>
      </c>
      <c r="O299" s="45">
        <f>'LAUS File'!Q275</f>
        <v>0</v>
      </c>
    </row>
    <row r="300" spans="1:15">
      <c r="A300" s="45"/>
      <c r="B300" s="3" t="s">
        <v>2</v>
      </c>
      <c r="C300" s="45">
        <v>783</v>
      </c>
      <c r="D300" s="45">
        <f>'LAUS File'!F276</f>
        <v>0</v>
      </c>
      <c r="E300" s="45">
        <f>'LAUS File'!G276</f>
        <v>0</v>
      </c>
      <c r="F300" s="45" t="e">
        <f>'LAUS File'!#REF!</f>
        <v>#REF!</v>
      </c>
      <c r="G300" s="45">
        <f>'LAUS File'!I276</f>
        <v>0</v>
      </c>
      <c r="H300" s="45">
        <f>'LAUS File'!J276</f>
        <v>0</v>
      </c>
      <c r="I300" s="45">
        <f>'LAUS File'!K276</f>
        <v>0</v>
      </c>
      <c r="J300" s="45">
        <f>'LAUS File'!L276</f>
        <v>0</v>
      </c>
      <c r="K300" s="45">
        <f>'LAUS File'!M276</f>
        <v>0</v>
      </c>
      <c r="L300" s="45">
        <f>'LAUS File'!N276</f>
        <v>0</v>
      </c>
      <c r="M300" s="45">
        <f>'LAUS File'!O276</f>
        <v>0</v>
      </c>
      <c r="N300" s="45">
        <f>'LAUS File'!P276</f>
        <v>0</v>
      </c>
      <c r="O300" s="45">
        <f>'LAUS File'!Q276</f>
        <v>0</v>
      </c>
    </row>
    <row r="301" spans="1:15">
      <c r="A301" s="45"/>
      <c r="B301" s="3" t="s">
        <v>3</v>
      </c>
      <c r="C301" s="46">
        <v>4.4000000000000004</v>
      </c>
      <c r="D301" s="46">
        <f>'LAUS File'!F277</f>
        <v>0</v>
      </c>
      <c r="E301" s="46">
        <f>'LAUS File'!G277</f>
        <v>0</v>
      </c>
      <c r="F301" s="46" t="e">
        <f>'LAUS File'!#REF!</f>
        <v>#REF!</v>
      </c>
      <c r="G301" s="46">
        <f>'LAUS File'!I277</f>
        <v>0</v>
      </c>
      <c r="H301" s="46">
        <f>'LAUS File'!J277</f>
        <v>0</v>
      </c>
      <c r="I301" s="46">
        <f>'LAUS File'!K277</f>
        <v>0</v>
      </c>
      <c r="J301" s="46">
        <f>'LAUS File'!L277</f>
        <v>0</v>
      </c>
      <c r="K301" s="46">
        <f>'LAUS File'!M277</f>
        <v>0</v>
      </c>
      <c r="L301" s="46">
        <f>'LAUS File'!N277</f>
        <v>0</v>
      </c>
      <c r="M301" s="46">
        <f>'LAUS File'!O277</f>
        <v>0</v>
      </c>
      <c r="N301" s="46">
        <f>'LAUS File'!P277</f>
        <v>0</v>
      </c>
      <c r="O301" s="46">
        <f>'LAUS File'!Q277</f>
        <v>0</v>
      </c>
    </row>
    <row r="302" spans="1:15">
      <c r="A302" s="45"/>
      <c r="B302" s="3"/>
      <c r="C302" s="21" t="s">
        <v>857</v>
      </c>
      <c r="D302" s="21"/>
      <c r="E302" s="21"/>
      <c r="F302" s="21"/>
      <c r="G302" s="21"/>
      <c r="H302" s="21"/>
      <c r="I302" s="21"/>
      <c r="J302" s="21"/>
      <c r="K302" s="21"/>
      <c r="L302" s="21"/>
      <c r="M302" s="21"/>
      <c r="N302" s="21"/>
      <c r="O302" s="21"/>
    </row>
    <row r="303" spans="1:15">
      <c r="A303" s="45" t="s">
        <v>115</v>
      </c>
      <c r="B303" s="3" t="s">
        <v>0</v>
      </c>
      <c r="C303" s="45">
        <v>10852</v>
      </c>
      <c r="D303" s="45">
        <f>'LAUS File'!F278</f>
        <v>0</v>
      </c>
      <c r="E303" s="45">
        <f>'LAUS File'!G278</f>
        <v>0</v>
      </c>
      <c r="F303" s="45" t="e">
        <f>'LAUS File'!#REF!</f>
        <v>#REF!</v>
      </c>
      <c r="G303" s="45">
        <f>'LAUS File'!I278</f>
        <v>0</v>
      </c>
      <c r="H303" s="45">
        <f>'LAUS File'!J278</f>
        <v>0</v>
      </c>
      <c r="I303" s="45">
        <f>'LAUS File'!K278</f>
        <v>0</v>
      </c>
      <c r="J303" s="45">
        <f>'LAUS File'!L278</f>
        <v>0</v>
      </c>
      <c r="K303" s="45">
        <f>'LAUS File'!M278</f>
        <v>0</v>
      </c>
      <c r="L303" s="45">
        <f>'LAUS File'!N278</f>
        <v>0</v>
      </c>
      <c r="M303" s="45">
        <f>'LAUS File'!O278</f>
        <v>0</v>
      </c>
      <c r="N303" s="45">
        <f>'LAUS File'!P278</f>
        <v>0</v>
      </c>
      <c r="O303" s="45">
        <f>'LAUS File'!Q278</f>
        <v>0</v>
      </c>
    </row>
    <row r="304" spans="1:15">
      <c r="A304" s="45"/>
      <c r="B304" s="3" t="s">
        <v>152</v>
      </c>
      <c r="C304" s="45">
        <v>10361</v>
      </c>
      <c r="D304" s="45">
        <f>'LAUS File'!F279</f>
        <v>0</v>
      </c>
      <c r="E304" s="45">
        <f>'LAUS File'!G279</f>
        <v>0</v>
      </c>
      <c r="F304" s="45" t="e">
        <f>'LAUS File'!#REF!</f>
        <v>#REF!</v>
      </c>
      <c r="G304" s="45">
        <f>'LAUS File'!I279</f>
        <v>0</v>
      </c>
      <c r="H304" s="45">
        <f>'LAUS File'!J279</f>
        <v>0</v>
      </c>
      <c r="I304" s="45">
        <f>'LAUS File'!K279</f>
        <v>0</v>
      </c>
      <c r="J304" s="45">
        <f>'LAUS File'!L279</f>
        <v>0</v>
      </c>
      <c r="K304" s="45">
        <f>'LAUS File'!M279</f>
        <v>0</v>
      </c>
      <c r="L304" s="45">
        <f>'LAUS File'!N279</f>
        <v>0</v>
      </c>
      <c r="M304" s="45">
        <f>'LAUS File'!O279</f>
        <v>0</v>
      </c>
      <c r="N304" s="45">
        <f>'LAUS File'!P279</f>
        <v>0</v>
      </c>
      <c r="O304" s="45">
        <f>'LAUS File'!Q279</f>
        <v>0</v>
      </c>
    </row>
    <row r="305" spans="1:15">
      <c r="A305" s="45"/>
      <c r="B305" s="3" t="s">
        <v>2</v>
      </c>
      <c r="C305" s="45">
        <v>491</v>
      </c>
      <c r="D305" s="45">
        <f>'LAUS File'!F280</f>
        <v>0</v>
      </c>
      <c r="E305" s="45">
        <f>'LAUS File'!G280</f>
        <v>0</v>
      </c>
      <c r="F305" s="45" t="e">
        <f>'LAUS File'!#REF!</f>
        <v>#REF!</v>
      </c>
      <c r="G305" s="45">
        <f>'LAUS File'!I280</f>
        <v>0</v>
      </c>
      <c r="H305" s="45">
        <f>'LAUS File'!J280</f>
        <v>0</v>
      </c>
      <c r="I305" s="45">
        <f>'LAUS File'!K280</f>
        <v>0</v>
      </c>
      <c r="J305" s="45">
        <f>'LAUS File'!L280</f>
        <v>0</v>
      </c>
      <c r="K305" s="45">
        <f>'LAUS File'!M280</f>
        <v>0</v>
      </c>
      <c r="L305" s="45">
        <f>'LAUS File'!N280</f>
        <v>0</v>
      </c>
      <c r="M305" s="45">
        <f>'LAUS File'!O280</f>
        <v>0</v>
      </c>
      <c r="N305" s="45">
        <f>'LAUS File'!P280</f>
        <v>0</v>
      </c>
      <c r="O305" s="45">
        <f>'LAUS File'!Q280</f>
        <v>0</v>
      </c>
    </row>
    <row r="306" spans="1:15">
      <c r="A306" s="45"/>
      <c r="B306" s="3" t="s">
        <v>3</v>
      </c>
      <c r="C306" s="46">
        <v>4.5</v>
      </c>
      <c r="D306" s="46">
        <f>'LAUS File'!F281</f>
        <v>0</v>
      </c>
      <c r="E306" s="46">
        <f>'LAUS File'!G281</f>
        <v>0</v>
      </c>
      <c r="F306" s="46" t="e">
        <f>'LAUS File'!#REF!</f>
        <v>#REF!</v>
      </c>
      <c r="G306" s="46">
        <f>'LAUS File'!I281</f>
        <v>0</v>
      </c>
      <c r="H306" s="46">
        <f>'LAUS File'!J281</f>
        <v>0</v>
      </c>
      <c r="I306" s="46">
        <f>'LAUS File'!K281</f>
        <v>0</v>
      </c>
      <c r="J306" s="46">
        <f>'LAUS File'!L281</f>
        <v>0</v>
      </c>
      <c r="K306" s="46">
        <f>'LAUS File'!M281</f>
        <v>0</v>
      </c>
      <c r="L306" s="46">
        <f>'LAUS File'!N281</f>
        <v>0</v>
      </c>
      <c r="M306" s="46">
        <f>'LAUS File'!O281</f>
        <v>0</v>
      </c>
      <c r="N306" s="46">
        <f>'LAUS File'!P281</f>
        <v>0</v>
      </c>
      <c r="O306" s="46">
        <f>'LAUS File'!Q281</f>
        <v>0</v>
      </c>
    </row>
    <row r="307" spans="1:15">
      <c r="A307" s="45"/>
      <c r="B307" s="3"/>
      <c r="C307" s="21" t="s">
        <v>857</v>
      </c>
      <c r="D307" s="21"/>
      <c r="E307" s="21"/>
      <c r="F307" s="21"/>
      <c r="G307" s="21"/>
      <c r="H307" s="21"/>
      <c r="I307" s="21"/>
      <c r="J307" s="21"/>
      <c r="K307" s="21"/>
      <c r="L307" s="21"/>
      <c r="M307" s="21"/>
      <c r="N307" s="21"/>
      <c r="O307" s="21"/>
    </row>
    <row r="308" spans="1:15">
      <c r="A308" s="45" t="s">
        <v>77</v>
      </c>
      <c r="B308" s="3" t="s">
        <v>0</v>
      </c>
      <c r="C308" s="45">
        <v>4741</v>
      </c>
      <c r="D308" s="45">
        <f>'LAUS File'!F282</f>
        <v>0</v>
      </c>
      <c r="E308" s="45">
        <f>'LAUS File'!G282</f>
        <v>0</v>
      </c>
      <c r="F308" s="45" t="e">
        <f>'LAUS File'!#REF!</f>
        <v>#REF!</v>
      </c>
      <c r="G308" s="45">
        <f>'LAUS File'!I282</f>
        <v>0</v>
      </c>
      <c r="H308" s="45">
        <f>'LAUS File'!J282</f>
        <v>0</v>
      </c>
      <c r="I308" s="45">
        <f>'LAUS File'!K282</f>
        <v>0</v>
      </c>
      <c r="J308" s="45">
        <f>'LAUS File'!L282</f>
        <v>0</v>
      </c>
      <c r="K308" s="45">
        <f>'LAUS File'!M282</f>
        <v>0</v>
      </c>
      <c r="L308" s="45">
        <f>'LAUS File'!N282</f>
        <v>0</v>
      </c>
      <c r="M308" s="45">
        <f>'LAUS File'!O282</f>
        <v>0</v>
      </c>
      <c r="N308" s="45">
        <f>'LAUS File'!P282</f>
        <v>0</v>
      </c>
      <c r="O308" s="45">
        <f>'LAUS File'!Q282</f>
        <v>0</v>
      </c>
    </row>
    <row r="309" spans="1:15">
      <c r="A309" s="45"/>
      <c r="B309" s="3" t="s">
        <v>152</v>
      </c>
      <c r="C309" s="45">
        <v>4507</v>
      </c>
      <c r="D309" s="45">
        <f>'LAUS File'!F283</f>
        <v>0</v>
      </c>
      <c r="E309" s="45">
        <f>'LAUS File'!G283</f>
        <v>0</v>
      </c>
      <c r="F309" s="45" t="e">
        <f>'LAUS File'!#REF!</f>
        <v>#REF!</v>
      </c>
      <c r="G309" s="45">
        <f>'LAUS File'!I283</f>
        <v>0</v>
      </c>
      <c r="H309" s="45">
        <f>'LAUS File'!J283</f>
        <v>0</v>
      </c>
      <c r="I309" s="45">
        <f>'LAUS File'!K283</f>
        <v>0</v>
      </c>
      <c r="J309" s="45">
        <f>'LAUS File'!L283</f>
        <v>0</v>
      </c>
      <c r="K309" s="45">
        <f>'LAUS File'!M283</f>
        <v>0</v>
      </c>
      <c r="L309" s="45">
        <f>'LAUS File'!N283</f>
        <v>0</v>
      </c>
      <c r="M309" s="45">
        <f>'LAUS File'!O283</f>
        <v>0</v>
      </c>
      <c r="N309" s="45">
        <f>'LAUS File'!P283</f>
        <v>0</v>
      </c>
      <c r="O309" s="45">
        <f>'LAUS File'!Q283</f>
        <v>0</v>
      </c>
    </row>
    <row r="310" spans="1:15">
      <c r="A310" s="45"/>
      <c r="B310" s="3" t="s">
        <v>2</v>
      </c>
      <c r="C310" s="45">
        <v>234</v>
      </c>
      <c r="D310" s="45">
        <f>'LAUS File'!F284</f>
        <v>0</v>
      </c>
      <c r="E310" s="45">
        <f>'LAUS File'!G284</f>
        <v>0</v>
      </c>
      <c r="F310" s="45" t="e">
        <f>'LAUS File'!#REF!</f>
        <v>#REF!</v>
      </c>
      <c r="G310" s="45">
        <f>'LAUS File'!I284</f>
        <v>0</v>
      </c>
      <c r="H310" s="45">
        <f>'LAUS File'!J284</f>
        <v>0</v>
      </c>
      <c r="I310" s="45">
        <f>'LAUS File'!K284</f>
        <v>0</v>
      </c>
      <c r="J310" s="45">
        <f>'LAUS File'!L284</f>
        <v>0</v>
      </c>
      <c r="K310" s="45">
        <f>'LAUS File'!M284</f>
        <v>0</v>
      </c>
      <c r="L310" s="45">
        <f>'LAUS File'!N284</f>
        <v>0</v>
      </c>
      <c r="M310" s="45">
        <f>'LAUS File'!O284</f>
        <v>0</v>
      </c>
      <c r="N310" s="45">
        <f>'LAUS File'!P284</f>
        <v>0</v>
      </c>
      <c r="O310" s="45">
        <f>'LAUS File'!Q284</f>
        <v>0</v>
      </c>
    </row>
    <row r="311" spans="1:15">
      <c r="A311" s="45"/>
      <c r="B311" s="3" t="s">
        <v>3</v>
      </c>
      <c r="C311" s="46">
        <v>4.9000000000000004</v>
      </c>
      <c r="D311" s="46">
        <f>'LAUS File'!F285</f>
        <v>0</v>
      </c>
      <c r="E311" s="46">
        <f>'LAUS File'!G285</f>
        <v>0</v>
      </c>
      <c r="F311" s="46" t="e">
        <f>'LAUS File'!#REF!</f>
        <v>#REF!</v>
      </c>
      <c r="G311" s="46">
        <f>'LAUS File'!I285</f>
        <v>0</v>
      </c>
      <c r="H311" s="46">
        <f>'LAUS File'!J285</f>
        <v>0</v>
      </c>
      <c r="I311" s="46">
        <f>'LAUS File'!K285</f>
        <v>0</v>
      </c>
      <c r="J311" s="46">
        <f>'LAUS File'!L285</f>
        <v>0</v>
      </c>
      <c r="K311" s="46">
        <f>'LAUS File'!M285</f>
        <v>0</v>
      </c>
      <c r="L311" s="46">
        <f>'LAUS File'!N285</f>
        <v>0</v>
      </c>
      <c r="M311" s="46">
        <f>'LAUS File'!O285</f>
        <v>0</v>
      </c>
      <c r="N311" s="46">
        <f>'LAUS File'!P285</f>
        <v>0</v>
      </c>
      <c r="O311" s="46">
        <f>'LAUS File'!Q285</f>
        <v>0</v>
      </c>
    </row>
    <row r="312" spans="1:15">
      <c r="A312" s="45"/>
      <c r="B312" s="3"/>
      <c r="C312" s="21" t="s">
        <v>857</v>
      </c>
      <c r="D312" s="21"/>
      <c r="E312" s="21"/>
      <c r="F312" s="21"/>
      <c r="G312" s="21"/>
      <c r="H312" s="21"/>
      <c r="I312" s="21"/>
      <c r="J312" s="21"/>
      <c r="K312" s="21"/>
      <c r="L312" s="21"/>
      <c r="M312" s="21"/>
      <c r="N312" s="21"/>
      <c r="O312" s="21"/>
    </row>
    <row r="313" spans="1:15">
      <c r="A313" s="45" t="s">
        <v>116</v>
      </c>
      <c r="B313" s="3" t="s">
        <v>0</v>
      </c>
      <c r="C313" s="45">
        <v>33451</v>
      </c>
      <c r="D313" s="45">
        <f>'LAUS File'!F286</f>
        <v>0</v>
      </c>
      <c r="E313" s="45">
        <f>'LAUS File'!G286</f>
        <v>0</v>
      </c>
      <c r="F313" s="45" t="e">
        <f>'LAUS File'!#REF!</f>
        <v>#REF!</v>
      </c>
      <c r="G313" s="45">
        <f>'LAUS File'!I286</f>
        <v>0</v>
      </c>
      <c r="H313" s="45">
        <f>'LAUS File'!J286</f>
        <v>0</v>
      </c>
      <c r="I313" s="45">
        <f>'LAUS File'!K286</f>
        <v>0</v>
      </c>
      <c r="J313" s="45">
        <f>'LAUS File'!L286</f>
        <v>0</v>
      </c>
      <c r="K313" s="45">
        <f>'LAUS File'!M286</f>
        <v>0</v>
      </c>
      <c r="L313" s="45">
        <f>'LAUS File'!N286</f>
        <v>0</v>
      </c>
      <c r="M313" s="45">
        <f>'LAUS File'!O286</f>
        <v>0</v>
      </c>
      <c r="N313" s="45">
        <f>'LAUS File'!P286</f>
        <v>0</v>
      </c>
      <c r="O313" s="45">
        <f>'LAUS File'!Q286</f>
        <v>0</v>
      </c>
    </row>
    <row r="314" spans="1:15">
      <c r="A314" s="45"/>
      <c r="B314" s="3" t="s">
        <v>152</v>
      </c>
      <c r="C314" s="45">
        <v>31575</v>
      </c>
      <c r="D314" s="45">
        <f>'LAUS File'!F287</f>
        <v>0</v>
      </c>
      <c r="E314" s="45">
        <f>'LAUS File'!G287</f>
        <v>0</v>
      </c>
      <c r="F314" s="45" t="e">
        <f>'LAUS File'!#REF!</f>
        <v>#REF!</v>
      </c>
      <c r="G314" s="45">
        <f>'LAUS File'!I287</f>
        <v>0</v>
      </c>
      <c r="H314" s="45">
        <f>'LAUS File'!J287</f>
        <v>0</v>
      </c>
      <c r="I314" s="45">
        <f>'LAUS File'!K287</f>
        <v>0</v>
      </c>
      <c r="J314" s="45">
        <f>'LAUS File'!L287</f>
        <v>0</v>
      </c>
      <c r="K314" s="45">
        <f>'LAUS File'!M287</f>
        <v>0</v>
      </c>
      <c r="L314" s="45">
        <f>'LAUS File'!N287</f>
        <v>0</v>
      </c>
      <c r="M314" s="45">
        <f>'LAUS File'!O287</f>
        <v>0</v>
      </c>
      <c r="N314" s="45">
        <f>'LAUS File'!P287</f>
        <v>0</v>
      </c>
      <c r="O314" s="45">
        <f>'LAUS File'!Q287</f>
        <v>0</v>
      </c>
    </row>
    <row r="315" spans="1:15">
      <c r="A315" s="45"/>
      <c r="B315" s="3" t="s">
        <v>2</v>
      </c>
      <c r="C315" s="45">
        <v>1876</v>
      </c>
      <c r="D315" s="45">
        <f>'LAUS File'!F288</f>
        <v>0</v>
      </c>
      <c r="E315" s="45">
        <f>'LAUS File'!G288</f>
        <v>0</v>
      </c>
      <c r="F315" s="45" t="e">
        <f>'LAUS File'!#REF!</f>
        <v>#REF!</v>
      </c>
      <c r="G315" s="45">
        <f>'LAUS File'!I288</f>
        <v>0</v>
      </c>
      <c r="H315" s="45">
        <f>'LAUS File'!J288</f>
        <v>0</v>
      </c>
      <c r="I315" s="45">
        <f>'LAUS File'!K288</f>
        <v>0</v>
      </c>
      <c r="J315" s="45">
        <f>'LAUS File'!L288</f>
        <v>0</v>
      </c>
      <c r="K315" s="45">
        <f>'LAUS File'!M288</f>
        <v>0</v>
      </c>
      <c r="L315" s="45">
        <f>'LAUS File'!N288</f>
        <v>0</v>
      </c>
      <c r="M315" s="45">
        <f>'LAUS File'!O288</f>
        <v>0</v>
      </c>
      <c r="N315" s="45">
        <f>'LAUS File'!P288</f>
        <v>0</v>
      </c>
      <c r="O315" s="45">
        <f>'LAUS File'!Q288</f>
        <v>0</v>
      </c>
    </row>
    <row r="316" spans="1:15">
      <c r="A316" s="45"/>
      <c r="B316" s="3" t="s">
        <v>3</v>
      </c>
      <c r="C316" s="46">
        <v>5.6</v>
      </c>
      <c r="D316" s="46">
        <f>'LAUS File'!F289</f>
        <v>0</v>
      </c>
      <c r="E316" s="46">
        <f>'LAUS File'!G289</f>
        <v>0</v>
      </c>
      <c r="F316" s="46" t="e">
        <f>'LAUS File'!#REF!</f>
        <v>#REF!</v>
      </c>
      <c r="G316" s="46">
        <f>'LAUS File'!I289</f>
        <v>0</v>
      </c>
      <c r="H316" s="46">
        <f>'LAUS File'!J289</f>
        <v>0</v>
      </c>
      <c r="I316" s="46">
        <f>'LAUS File'!K289</f>
        <v>0</v>
      </c>
      <c r="J316" s="46">
        <f>'LAUS File'!L289</f>
        <v>0</v>
      </c>
      <c r="K316" s="46">
        <f>'LAUS File'!M289</f>
        <v>0</v>
      </c>
      <c r="L316" s="46">
        <f>'LAUS File'!N289</f>
        <v>0</v>
      </c>
      <c r="M316" s="46">
        <f>'LAUS File'!O289</f>
        <v>0</v>
      </c>
      <c r="N316" s="46">
        <f>'LAUS File'!P289</f>
        <v>0</v>
      </c>
      <c r="O316" s="46">
        <f>'LAUS File'!Q289</f>
        <v>0</v>
      </c>
    </row>
    <row r="317" spans="1:15">
      <c r="A317" s="45"/>
      <c r="B317" s="3"/>
      <c r="C317" s="21" t="s">
        <v>857</v>
      </c>
      <c r="D317" s="21"/>
      <c r="E317" s="21"/>
      <c r="F317" s="21"/>
      <c r="G317" s="21"/>
      <c r="H317" s="21"/>
      <c r="I317" s="21"/>
      <c r="J317" s="21"/>
      <c r="K317" s="21"/>
      <c r="L317" s="21"/>
      <c r="M317" s="21"/>
      <c r="N317" s="21"/>
      <c r="O317" s="21"/>
    </row>
    <row r="318" spans="1:15">
      <c r="A318" s="45" t="s">
        <v>197</v>
      </c>
      <c r="B318" s="3" t="s">
        <v>0</v>
      </c>
      <c r="C318" s="45">
        <v>898</v>
      </c>
      <c r="D318" s="45">
        <f>'LAUS File'!F290</f>
        <v>0</v>
      </c>
      <c r="E318" s="45">
        <f>'LAUS File'!G290</f>
        <v>0</v>
      </c>
      <c r="F318" s="45" t="e">
        <f>'LAUS File'!#REF!</f>
        <v>#REF!</v>
      </c>
      <c r="G318" s="45">
        <f>'LAUS File'!I290</f>
        <v>0</v>
      </c>
      <c r="H318" s="45">
        <f>'LAUS File'!J290</f>
        <v>0</v>
      </c>
      <c r="I318" s="45">
        <f>'LAUS File'!K290</f>
        <v>0</v>
      </c>
      <c r="J318" s="45">
        <f>'LAUS File'!L290</f>
        <v>0</v>
      </c>
      <c r="K318" s="45">
        <f>'LAUS File'!M290</f>
        <v>0</v>
      </c>
      <c r="L318" s="45">
        <f>'LAUS File'!N290</f>
        <v>0</v>
      </c>
      <c r="M318" s="45">
        <f>'LAUS File'!O290</f>
        <v>0</v>
      </c>
      <c r="N318" s="45">
        <f>'LAUS File'!P290</f>
        <v>0</v>
      </c>
      <c r="O318" s="45">
        <f>'LAUS File'!Q290</f>
        <v>0</v>
      </c>
    </row>
    <row r="319" spans="1:15">
      <c r="A319" s="45"/>
      <c r="B319" s="3" t="s">
        <v>152</v>
      </c>
      <c r="C319" s="45">
        <v>851</v>
      </c>
      <c r="D319" s="45">
        <f>'LAUS File'!F291</f>
        <v>0</v>
      </c>
      <c r="E319" s="45">
        <f>'LAUS File'!G291</f>
        <v>0</v>
      </c>
      <c r="F319" s="45" t="e">
        <f>'LAUS File'!#REF!</f>
        <v>#REF!</v>
      </c>
      <c r="G319" s="45">
        <f>'LAUS File'!I291</f>
        <v>0</v>
      </c>
      <c r="H319" s="45">
        <f>'LAUS File'!J291</f>
        <v>0</v>
      </c>
      <c r="I319" s="45">
        <f>'LAUS File'!K291</f>
        <v>0</v>
      </c>
      <c r="J319" s="45">
        <f>'LAUS File'!L291</f>
        <v>0</v>
      </c>
      <c r="K319" s="45">
        <f>'LAUS File'!M291</f>
        <v>0</v>
      </c>
      <c r="L319" s="45">
        <f>'LAUS File'!N291</f>
        <v>0</v>
      </c>
      <c r="M319" s="45">
        <f>'LAUS File'!O291</f>
        <v>0</v>
      </c>
      <c r="N319" s="45">
        <f>'LAUS File'!P291</f>
        <v>0</v>
      </c>
      <c r="O319" s="45">
        <f>'LAUS File'!Q291</f>
        <v>0</v>
      </c>
    </row>
    <row r="320" spans="1:15">
      <c r="A320" s="45"/>
      <c r="B320" s="3" t="s">
        <v>2</v>
      </c>
      <c r="C320" s="45">
        <v>47</v>
      </c>
      <c r="D320" s="45">
        <f>'LAUS File'!F292</f>
        <v>0</v>
      </c>
      <c r="E320" s="45">
        <f>'LAUS File'!G292</f>
        <v>0</v>
      </c>
      <c r="F320" s="45" t="e">
        <f>'LAUS File'!#REF!</f>
        <v>#REF!</v>
      </c>
      <c r="G320" s="45">
        <f>'LAUS File'!I292</f>
        <v>0</v>
      </c>
      <c r="H320" s="45">
        <f>'LAUS File'!J292</f>
        <v>0</v>
      </c>
      <c r="I320" s="45">
        <f>'LAUS File'!K292</f>
        <v>0</v>
      </c>
      <c r="J320" s="45">
        <f>'LAUS File'!L292</f>
        <v>0</v>
      </c>
      <c r="K320" s="45">
        <f>'LAUS File'!M292</f>
        <v>0</v>
      </c>
      <c r="L320" s="45">
        <f>'LAUS File'!N292</f>
        <v>0</v>
      </c>
      <c r="M320" s="45">
        <f>'LAUS File'!O292</f>
        <v>0</v>
      </c>
      <c r="N320" s="45">
        <f>'LAUS File'!P292</f>
        <v>0</v>
      </c>
      <c r="O320" s="45">
        <f>'LAUS File'!Q292</f>
        <v>0</v>
      </c>
    </row>
    <row r="321" spans="1:15">
      <c r="A321" s="45"/>
      <c r="B321" s="3" t="s">
        <v>3</v>
      </c>
      <c r="C321" s="46">
        <v>5.2</v>
      </c>
      <c r="D321" s="46">
        <f>'LAUS File'!F293</f>
        <v>0</v>
      </c>
      <c r="E321" s="46">
        <f>'LAUS File'!G293</f>
        <v>0</v>
      </c>
      <c r="F321" s="46" t="e">
        <f>'LAUS File'!#REF!</f>
        <v>#REF!</v>
      </c>
      <c r="G321" s="46">
        <f>'LAUS File'!I293</f>
        <v>0</v>
      </c>
      <c r="H321" s="46">
        <f>'LAUS File'!J293</f>
        <v>0</v>
      </c>
      <c r="I321" s="46">
        <f>'LAUS File'!K293</f>
        <v>0</v>
      </c>
      <c r="J321" s="46">
        <f>'LAUS File'!L293</f>
        <v>0</v>
      </c>
      <c r="K321" s="46">
        <f>'LAUS File'!M293</f>
        <v>0</v>
      </c>
      <c r="L321" s="46">
        <f>'LAUS File'!N293</f>
        <v>0</v>
      </c>
      <c r="M321" s="46">
        <f>'LAUS File'!O293</f>
        <v>0</v>
      </c>
      <c r="N321" s="46">
        <f>'LAUS File'!P293</f>
        <v>0</v>
      </c>
      <c r="O321" s="46">
        <f>'LAUS File'!Q293</f>
        <v>0</v>
      </c>
    </row>
    <row r="322" spans="1:15">
      <c r="A322" s="45"/>
      <c r="B322" s="3"/>
      <c r="C322" s="46" t="s">
        <v>857</v>
      </c>
      <c r="D322" s="46"/>
      <c r="E322" s="46"/>
      <c r="F322" s="46"/>
      <c r="G322" s="46"/>
      <c r="H322" s="46"/>
      <c r="I322" s="46"/>
      <c r="J322" s="46"/>
      <c r="K322" s="46"/>
      <c r="L322" s="46"/>
      <c r="M322" s="46"/>
      <c r="N322" s="46"/>
      <c r="O322" s="46"/>
    </row>
    <row r="323" spans="1:15">
      <c r="A323" s="45" t="s">
        <v>78</v>
      </c>
      <c r="B323" s="3" t="s">
        <v>0</v>
      </c>
      <c r="C323" s="45">
        <v>57248</v>
      </c>
      <c r="D323" s="45">
        <f>'LAUS File'!F294</f>
        <v>0</v>
      </c>
      <c r="E323" s="45">
        <f>'LAUS File'!G294</f>
        <v>0</v>
      </c>
      <c r="F323" s="45" t="e">
        <f>'LAUS File'!#REF!</f>
        <v>#REF!</v>
      </c>
      <c r="G323" s="45">
        <f>'LAUS File'!I294</f>
        <v>0</v>
      </c>
      <c r="H323" s="45">
        <f>'LAUS File'!J294</f>
        <v>0</v>
      </c>
      <c r="I323" s="45">
        <f>'LAUS File'!K294</f>
        <v>0</v>
      </c>
      <c r="J323" s="45">
        <f>'LAUS File'!L294</f>
        <v>0</v>
      </c>
      <c r="K323" s="45">
        <f>'LAUS File'!M294</f>
        <v>0</v>
      </c>
      <c r="L323" s="45">
        <f>'LAUS File'!N294</f>
        <v>0</v>
      </c>
      <c r="M323" s="45">
        <f>'LAUS File'!O294</f>
        <v>0</v>
      </c>
      <c r="N323" s="45">
        <f>'LAUS File'!P294</f>
        <v>0</v>
      </c>
      <c r="O323" s="45">
        <f>'LAUS File'!Q294</f>
        <v>0</v>
      </c>
    </row>
    <row r="324" spans="1:15">
      <c r="A324" s="45"/>
      <c r="B324" s="3" t="s">
        <v>152</v>
      </c>
      <c r="C324" s="45">
        <v>52653</v>
      </c>
      <c r="D324" s="45">
        <f>'LAUS File'!F295</f>
        <v>0</v>
      </c>
      <c r="E324" s="45">
        <f>'LAUS File'!G295</f>
        <v>0</v>
      </c>
      <c r="F324" s="45" t="e">
        <f>'LAUS File'!#REF!</f>
        <v>#REF!</v>
      </c>
      <c r="G324" s="45">
        <f>'LAUS File'!I295</f>
        <v>0</v>
      </c>
      <c r="H324" s="45">
        <f>'LAUS File'!J295</f>
        <v>0</v>
      </c>
      <c r="I324" s="45">
        <f>'LAUS File'!K295</f>
        <v>0</v>
      </c>
      <c r="J324" s="45">
        <f>'LAUS File'!L295</f>
        <v>0</v>
      </c>
      <c r="K324" s="45">
        <f>'LAUS File'!M295</f>
        <v>0</v>
      </c>
      <c r="L324" s="45">
        <f>'LAUS File'!N295</f>
        <v>0</v>
      </c>
      <c r="M324" s="45">
        <f>'LAUS File'!O295</f>
        <v>0</v>
      </c>
      <c r="N324" s="45">
        <f>'LAUS File'!P295</f>
        <v>0</v>
      </c>
      <c r="O324" s="45">
        <f>'LAUS File'!Q295</f>
        <v>0</v>
      </c>
    </row>
    <row r="325" spans="1:15">
      <c r="A325" s="45"/>
      <c r="B325" s="3" t="s">
        <v>2</v>
      </c>
      <c r="C325" s="45">
        <v>4595</v>
      </c>
      <c r="D325" s="45">
        <f>'LAUS File'!F296</f>
        <v>0</v>
      </c>
      <c r="E325" s="45">
        <f>'LAUS File'!G296</f>
        <v>0</v>
      </c>
      <c r="F325" s="45" t="e">
        <f>'LAUS File'!#REF!</f>
        <v>#REF!</v>
      </c>
      <c r="G325" s="45">
        <f>'LAUS File'!I296</f>
        <v>0</v>
      </c>
      <c r="H325" s="45">
        <f>'LAUS File'!J296</f>
        <v>0</v>
      </c>
      <c r="I325" s="45">
        <f>'LAUS File'!K296</f>
        <v>0</v>
      </c>
      <c r="J325" s="45">
        <f>'LAUS File'!L296</f>
        <v>0</v>
      </c>
      <c r="K325" s="45">
        <f>'LAUS File'!M296</f>
        <v>0</v>
      </c>
      <c r="L325" s="45">
        <f>'LAUS File'!N296</f>
        <v>0</v>
      </c>
      <c r="M325" s="45">
        <f>'LAUS File'!O296</f>
        <v>0</v>
      </c>
      <c r="N325" s="45">
        <f>'LAUS File'!P296</f>
        <v>0</v>
      </c>
      <c r="O325" s="45">
        <f>'LAUS File'!Q296</f>
        <v>0</v>
      </c>
    </row>
    <row r="326" spans="1:15">
      <c r="A326" s="45"/>
      <c r="B326" s="3" t="s">
        <v>3</v>
      </c>
      <c r="C326" s="46">
        <v>8</v>
      </c>
      <c r="D326" s="46">
        <f>'LAUS File'!F297</f>
        <v>0</v>
      </c>
      <c r="E326" s="46">
        <f>'LAUS File'!G297</f>
        <v>0</v>
      </c>
      <c r="F326" s="46" t="e">
        <f>'LAUS File'!#REF!</f>
        <v>#REF!</v>
      </c>
      <c r="G326" s="46">
        <f>'LAUS File'!I297</f>
        <v>0</v>
      </c>
      <c r="H326" s="46">
        <f>'LAUS File'!J297</f>
        <v>0</v>
      </c>
      <c r="I326" s="46">
        <f>'LAUS File'!K297</f>
        <v>0</v>
      </c>
      <c r="J326" s="46">
        <f>'LAUS File'!L297</f>
        <v>0</v>
      </c>
      <c r="K326" s="46">
        <f>'LAUS File'!M297</f>
        <v>0</v>
      </c>
      <c r="L326" s="46">
        <f>'LAUS File'!N297</f>
        <v>0</v>
      </c>
      <c r="M326" s="46">
        <f>'LAUS File'!O297</f>
        <v>0</v>
      </c>
      <c r="N326" s="46">
        <f>'LAUS File'!P297</f>
        <v>0</v>
      </c>
      <c r="O326" s="46">
        <f>'LAUS File'!Q297</f>
        <v>0</v>
      </c>
    </row>
    <row r="327" spans="1:15">
      <c r="A327" s="45"/>
      <c r="B327" s="3"/>
      <c r="C327" s="21" t="s">
        <v>857</v>
      </c>
      <c r="D327" s="21"/>
      <c r="E327" s="21"/>
      <c r="F327" s="21"/>
      <c r="G327" s="21"/>
      <c r="H327" s="21"/>
      <c r="I327" s="21"/>
      <c r="J327" s="21"/>
      <c r="K327" s="21"/>
      <c r="L327" s="21"/>
      <c r="M327" s="21"/>
      <c r="N327" s="21"/>
      <c r="O327" s="21"/>
    </row>
    <row r="328" spans="1:15">
      <c r="A328" s="45" t="s">
        <v>79</v>
      </c>
      <c r="B328" s="3" t="s">
        <v>0</v>
      </c>
      <c r="C328" s="45">
        <v>1130</v>
      </c>
      <c r="D328" s="45">
        <f>'LAUS File'!F298</f>
        <v>0</v>
      </c>
      <c r="E328" s="45">
        <f>'LAUS File'!G298</f>
        <v>0</v>
      </c>
      <c r="F328" s="45" t="e">
        <f>'LAUS File'!#REF!</f>
        <v>#REF!</v>
      </c>
      <c r="G328" s="45">
        <f>'LAUS File'!I298</f>
        <v>0</v>
      </c>
      <c r="H328" s="45">
        <f>'LAUS File'!J298</f>
        <v>0</v>
      </c>
      <c r="I328" s="45">
        <f>'LAUS File'!K298</f>
        <v>0</v>
      </c>
      <c r="J328" s="45">
        <f>'LAUS File'!L298</f>
        <v>0</v>
      </c>
      <c r="K328" s="45">
        <f>'LAUS File'!M298</f>
        <v>0</v>
      </c>
      <c r="L328" s="45">
        <f>'LAUS File'!N298</f>
        <v>0</v>
      </c>
      <c r="M328" s="45">
        <f>'LAUS File'!O298</f>
        <v>0</v>
      </c>
      <c r="N328" s="45">
        <f>'LAUS File'!P298</f>
        <v>0</v>
      </c>
      <c r="O328" s="45">
        <f>'LAUS File'!Q298</f>
        <v>0</v>
      </c>
    </row>
    <row r="329" spans="1:15">
      <c r="A329" s="45"/>
      <c r="B329" s="3" t="s">
        <v>152</v>
      </c>
      <c r="C329" s="45">
        <v>1068</v>
      </c>
      <c r="D329" s="45">
        <f>'LAUS File'!F299</f>
        <v>0</v>
      </c>
      <c r="E329" s="45">
        <f>'LAUS File'!G299</f>
        <v>0</v>
      </c>
      <c r="F329" s="45" t="e">
        <f>'LAUS File'!#REF!</f>
        <v>#REF!</v>
      </c>
      <c r="G329" s="45">
        <f>'LAUS File'!I299</f>
        <v>0</v>
      </c>
      <c r="H329" s="45">
        <f>'LAUS File'!J299</f>
        <v>0</v>
      </c>
      <c r="I329" s="45">
        <f>'LAUS File'!K299</f>
        <v>0</v>
      </c>
      <c r="J329" s="45">
        <f>'LAUS File'!L299</f>
        <v>0</v>
      </c>
      <c r="K329" s="45">
        <f>'LAUS File'!M299</f>
        <v>0</v>
      </c>
      <c r="L329" s="45">
        <f>'LAUS File'!N299</f>
        <v>0</v>
      </c>
      <c r="M329" s="45">
        <f>'LAUS File'!O299</f>
        <v>0</v>
      </c>
      <c r="N329" s="45">
        <f>'LAUS File'!P299</f>
        <v>0</v>
      </c>
      <c r="O329" s="45">
        <f>'LAUS File'!Q299</f>
        <v>0</v>
      </c>
    </row>
    <row r="330" spans="1:15">
      <c r="A330" s="45"/>
      <c r="B330" s="3" t="s">
        <v>2</v>
      </c>
      <c r="C330" s="45">
        <v>62</v>
      </c>
      <c r="D330" s="45">
        <f>'LAUS File'!F300</f>
        <v>0</v>
      </c>
      <c r="E330" s="45">
        <f>'LAUS File'!G300</f>
        <v>0</v>
      </c>
      <c r="F330" s="45" t="e">
        <f>'LAUS File'!#REF!</f>
        <v>#REF!</v>
      </c>
      <c r="G330" s="45">
        <f>'LAUS File'!I300</f>
        <v>0</v>
      </c>
      <c r="H330" s="45">
        <f>'LAUS File'!J300</f>
        <v>0</v>
      </c>
      <c r="I330" s="45">
        <f>'LAUS File'!K300</f>
        <v>0</v>
      </c>
      <c r="J330" s="45">
        <f>'LAUS File'!L300</f>
        <v>0</v>
      </c>
      <c r="K330" s="45">
        <f>'LAUS File'!M300</f>
        <v>0</v>
      </c>
      <c r="L330" s="45">
        <f>'LAUS File'!N300</f>
        <v>0</v>
      </c>
      <c r="M330" s="45">
        <f>'LAUS File'!O300</f>
        <v>0</v>
      </c>
      <c r="N330" s="45">
        <f>'LAUS File'!P300</f>
        <v>0</v>
      </c>
      <c r="O330" s="45">
        <f>'LAUS File'!Q300</f>
        <v>0</v>
      </c>
    </row>
    <row r="331" spans="1:15">
      <c r="A331" s="45"/>
      <c r="B331" s="3" t="s">
        <v>3</v>
      </c>
      <c r="C331" s="46">
        <v>5.5</v>
      </c>
      <c r="D331" s="46">
        <f>'LAUS File'!F301</f>
        <v>0</v>
      </c>
      <c r="E331" s="46">
        <f>'LAUS File'!G301</f>
        <v>0</v>
      </c>
      <c r="F331" s="46" t="e">
        <f>'LAUS File'!#REF!</f>
        <v>#REF!</v>
      </c>
      <c r="G331" s="46">
        <f>'LAUS File'!I301</f>
        <v>0</v>
      </c>
      <c r="H331" s="46">
        <f>'LAUS File'!J301</f>
        <v>0</v>
      </c>
      <c r="I331" s="46">
        <f>'LAUS File'!K301</f>
        <v>0</v>
      </c>
      <c r="J331" s="46">
        <f>'LAUS File'!L301</f>
        <v>0</v>
      </c>
      <c r="K331" s="46">
        <f>'LAUS File'!M301</f>
        <v>0</v>
      </c>
      <c r="L331" s="46">
        <f>'LAUS File'!N301</f>
        <v>0</v>
      </c>
      <c r="M331" s="46">
        <f>'LAUS File'!O301</f>
        <v>0</v>
      </c>
      <c r="N331" s="46">
        <f>'LAUS File'!P301</f>
        <v>0</v>
      </c>
      <c r="O331" s="46">
        <f>'LAUS File'!Q301</f>
        <v>0</v>
      </c>
    </row>
    <row r="332" spans="1:15">
      <c r="A332" s="45"/>
      <c r="B332" s="3"/>
      <c r="C332" s="21" t="s">
        <v>857</v>
      </c>
      <c r="D332" s="21"/>
      <c r="E332" s="21"/>
      <c r="F332" s="21"/>
      <c r="G332" s="21"/>
      <c r="H332" s="21"/>
      <c r="I332" s="21"/>
      <c r="J332" s="21"/>
      <c r="K332" s="21"/>
      <c r="L332" s="21"/>
      <c r="M332" s="21"/>
      <c r="N332" s="21"/>
      <c r="O332" s="21"/>
    </row>
    <row r="333" spans="1:15">
      <c r="A333" s="45" t="s">
        <v>80</v>
      </c>
      <c r="B333" s="3" t="s">
        <v>0</v>
      </c>
      <c r="C333" s="45">
        <v>3190</v>
      </c>
      <c r="D333" s="45">
        <f>'LAUS File'!F302</f>
        <v>0</v>
      </c>
      <c r="E333" s="45">
        <f>'LAUS File'!G302</f>
        <v>0</v>
      </c>
      <c r="F333" s="45" t="e">
        <f>'LAUS File'!#REF!</f>
        <v>#REF!</v>
      </c>
      <c r="G333" s="45">
        <f>'LAUS File'!I302</f>
        <v>0</v>
      </c>
      <c r="H333" s="45">
        <f>'LAUS File'!J302</f>
        <v>0</v>
      </c>
      <c r="I333" s="45">
        <f>'LAUS File'!K302</f>
        <v>0</v>
      </c>
      <c r="J333" s="45">
        <f>'LAUS File'!L302</f>
        <v>0</v>
      </c>
      <c r="K333" s="45">
        <f>'LAUS File'!M302</f>
        <v>0</v>
      </c>
      <c r="L333" s="45">
        <f>'LAUS File'!N302</f>
        <v>0</v>
      </c>
      <c r="M333" s="45">
        <f>'LAUS File'!O302</f>
        <v>0</v>
      </c>
      <c r="N333" s="45">
        <f>'LAUS File'!P302</f>
        <v>0</v>
      </c>
      <c r="O333" s="45">
        <f>'LAUS File'!Q302</f>
        <v>0</v>
      </c>
    </row>
    <row r="334" spans="1:15">
      <c r="A334" s="45"/>
      <c r="B334" s="3" t="s">
        <v>152</v>
      </c>
      <c r="C334" s="45">
        <v>3031</v>
      </c>
      <c r="D334" s="45">
        <f>'LAUS File'!F303</f>
        <v>0</v>
      </c>
      <c r="E334" s="45">
        <f>'LAUS File'!G303</f>
        <v>0</v>
      </c>
      <c r="F334" s="45" t="e">
        <f>'LAUS File'!#REF!</f>
        <v>#REF!</v>
      </c>
      <c r="G334" s="45">
        <f>'LAUS File'!I303</f>
        <v>0</v>
      </c>
      <c r="H334" s="45">
        <f>'LAUS File'!J303</f>
        <v>0</v>
      </c>
      <c r="I334" s="45">
        <f>'LAUS File'!K303</f>
        <v>0</v>
      </c>
      <c r="J334" s="45">
        <f>'LAUS File'!L303</f>
        <v>0</v>
      </c>
      <c r="K334" s="45">
        <f>'LAUS File'!M303</f>
        <v>0</v>
      </c>
      <c r="L334" s="45">
        <f>'LAUS File'!N303</f>
        <v>0</v>
      </c>
      <c r="M334" s="45">
        <f>'LAUS File'!O303</f>
        <v>0</v>
      </c>
      <c r="N334" s="45">
        <f>'LAUS File'!P303</f>
        <v>0</v>
      </c>
      <c r="O334" s="45">
        <f>'LAUS File'!Q303</f>
        <v>0</v>
      </c>
    </row>
    <row r="335" spans="1:15">
      <c r="A335" s="45"/>
      <c r="B335" s="3" t="s">
        <v>2</v>
      </c>
      <c r="C335" s="45">
        <v>159</v>
      </c>
      <c r="D335" s="45">
        <f>'LAUS File'!F304</f>
        <v>0</v>
      </c>
      <c r="E335" s="45">
        <f>'LAUS File'!G304</f>
        <v>0</v>
      </c>
      <c r="F335" s="45" t="e">
        <f>'LAUS File'!#REF!</f>
        <v>#REF!</v>
      </c>
      <c r="G335" s="45">
        <f>'LAUS File'!I304</f>
        <v>0</v>
      </c>
      <c r="H335" s="45">
        <f>'LAUS File'!J304</f>
        <v>0</v>
      </c>
      <c r="I335" s="45">
        <f>'LAUS File'!K304</f>
        <v>0</v>
      </c>
      <c r="J335" s="45">
        <f>'LAUS File'!L304</f>
        <v>0</v>
      </c>
      <c r="K335" s="45">
        <f>'LAUS File'!M304</f>
        <v>0</v>
      </c>
      <c r="L335" s="45">
        <f>'LAUS File'!N304</f>
        <v>0</v>
      </c>
      <c r="M335" s="45">
        <f>'LAUS File'!O304</f>
        <v>0</v>
      </c>
      <c r="N335" s="45">
        <f>'LAUS File'!P304</f>
        <v>0</v>
      </c>
      <c r="O335" s="45">
        <f>'LAUS File'!Q304</f>
        <v>0</v>
      </c>
    </row>
    <row r="336" spans="1:15">
      <c r="A336" s="45"/>
      <c r="B336" s="3" t="s">
        <v>3</v>
      </c>
      <c r="C336" s="46">
        <v>5</v>
      </c>
      <c r="D336" s="46">
        <f>'LAUS File'!F305</f>
        <v>0</v>
      </c>
      <c r="E336" s="46">
        <f>'LAUS File'!G305</f>
        <v>0</v>
      </c>
      <c r="F336" s="46" t="e">
        <f>'LAUS File'!#REF!</f>
        <v>#REF!</v>
      </c>
      <c r="G336" s="46">
        <f>'LAUS File'!I305</f>
        <v>0</v>
      </c>
      <c r="H336" s="46">
        <f>'LAUS File'!J305</f>
        <v>0</v>
      </c>
      <c r="I336" s="46">
        <f>'LAUS File'!K305</f>
        <v>0</v>
      </c>
      <c r="J336" s="46">
        <f>'LAUS File'!L305</f>
        <v>0</v>
      </c>
      <c r="K336" s="46">
        <f>'LAUS File'!M305</f>
        <v>0</v>
      </c>
      <c r="L336" s="46">
        <f>'LAUS File'!N305</f>
        <v>0</v>
      </c>
      <c r="M336" s="46">
        <f>'LAUS File'!O305</f>
        <v>0</v>
      </c>
      <c r="N336" s="46">
        <f>'LAUS File'!P305</f>
        <v>0</v>
      </c>
      <c r="O336" s="46">
        <f>'LAUS File'!Q305</f>
        <v>0</v>
      </c>
    </row>
    <row r="337" spans="1:15">
      <c r="A337" s="45"/>
      <c r="B337" s="3"/>
      <c r="C337" s="46" t="s">
        <v>857</v>
      </c>
      <c r="D337" s="46"/>
      <c r="E337" s="46"/>
      <c r="F337" s="46"/>
      <c r="G337" s="46"/>
      <c r="H337" s="46"/>
      <c r="I337" s="46"/>
      <c r="J337" s="46"/>
      <c r="K337" s="46"/>
      <c r="L337" s="46"/>
      <c r="M337" s="46"/>
      <c r="N337" s="46"/>
      <c r="O337" s="46"/>
    </row>
    <row r="338" spans="1:15">
      <c r="A338" s="45" t="s">
        <v>81</v>
      </c>
      <c r="B338" s="3" t="s">
        <v>0</v>
      </c>
      <c r="C338" s="45">
        <v>4872</v>
      </c>
      <c r="D338" s="45">
        <f>'LAUS File'!F306</f>
        <v>0</v>
      </c>
      <c r="E338" s="45">
        <f>'LAUS File'!G306</f>
        <v>0</v>
      </c>
      <c r="F338" s="45" t="e">
        <f>'LAUS File'!#REF!</f>
        <v>#REF!</v>
      </c>
      <c r="G338" s="45">
        <f>'LAUS File'!I306</f>
        <v>0</v>
      </c>
      <c r="H338" s="45">
        <f>'LAUS File'!J306</f>
        <v>0</v>
      </c>
      <c r="I338" s="45">
        <f>'LAUS File'!K306</f>
        <v>0</v>
      </c>
      <c r="J338" s="45">
        <f>'LAUS File'!L306</f>
        <v>0</v>
      </c>
      <c r="K338" s="45">
        <f>'LAUS File'!M306</f>
        <v>0</v>
      </c>
      <c r="L338" s="45">
        <f>'LAUS File'!N306</f>
        <v>0</v>
      </c>
      <c r="M338" s="45">
        <f>'LAUS File'!O306</f>
        <v>0</v>
      </c>
      <c r="N338" s="45">
        <f>'LAUS File'!P306</f>
        <v>0</v>
      </c>
      <c r="O338" s="45">
        <f>'LAUS File'!Q306</f>
        <v>0</v>
      </c>
    </row>
    <row r="339" spans="1:15">
      <c r="A339" s="45"/>
      <c r="B339" s="3" t="s">
        <v>152</v>
      </c>
      <c r="C339" s="45">
        <v>4632</v>
      </c>
      <c r="D339" s="45">
        <f>'LAUS File'!F307</f>
        <v>0</v>
      </c>
      <c r="E339" s="45">
        <f>'LAUS File'!G307</f>
        <v>0</v>
      </c>
      <c r="F339" s="45" t="e">
        <f>'LAUS File'!#REF!</f>
        <v>#REF!</v>
      </c>
      <c r="G339" s="45">
        <f>'LAUS File'!I307</f>
        <v>0</v>
      </c>
      <c r="H339" s="45">
        <f>'LAUS File'!J307</f>
        <v>0</v>
      </c>
      <c r="I339" s="45">
        <f>'LAUS File'!K307</f>
        <v>0</v>
      </c>
      <c r="J339" s="45">
        <f>'LAUS File'!L307</f>
        <v>0</v>
      </c>
      <c r="K339" s="45">
        <f>'LAUS File'!M307</f>
        <v>0</v>
      </c>
      <c r="L339" s="45">
        <f>'LAUS File'!N307</f>
        <v>0</v>
      </c>
      <c r="M339" s="45">
        <f>'LAUS File'!O307</f>
        <v>0</v>
      </c>
      <c r="N339" s="45">
        <f>'LAUS File'!P307</f>
        <v>0</v>
      </c>
      <c r="O339" s="45">
        <f>'LAUS File'!Q307</f>
        <v>0</v>
      </c>
    </row>
    <row r="340" spans="1:15">
      <c r="A340" s="45"/>
      <c r="B340" s="3" t="s">
        <v>2</v>
      </c>
      <c r="C340" s="45">
        <v>240</v>
      </c>
      <c r="D340" s="45">
        <f>'LAUS File'!F308</f>
        <v>0</v>
      </c>
      <c r="E340" s="45">
        <f>'LAUS File'!G308</f>
        <v>0</v>
      </c>
      <c r="F340" s="45" t="e">
        <f>'LAUS File'!#REF!</f>
        <v>#REF!</v>
      </c>
      <c r="G340" s="45">
        <f>'LAUS File'!I308</f>
        <v>0</v>
      </c>
      <c r="H340" s="45">
        <f>'LAUS File'!J308</f>
        <v>0</v>
      </c>
      <c r="I340" s="45">
        <f>'LAUS File'!K308</f>
        <v>0</v>
      </c>
      <c r="J340" s="45">
        <f>'LAUS File'!L308</f>
        <v>0</v>
      </c>
      <c r="K340" s="45">
        <f>'LAUS File'!M308</f>
        <v>0</v>
      </c>
      <c r="L340" s="45">
        <f>'LAUS File'!N308</f>
        <v>0</v>
      </c>
      <c r="M340" s="45">
        <f>'LAUS File'!O308</f>
        <v>0</v>
      </c>
      <c r="N340" s="45">
        <f>'LAUS File'!P308</f>
        <v>0</v>
      </c>
      <c r="O340" s="45">
        <f>'LAUS File'!Q308</f>
        <v>0</v>
      </c>
    </row>
    <row r="341" spans="1:15">
      <c r="A341" s="45"/>
      <c r="B341" s="3" t="s">
        <v>3</v>
      </c>
      <c r="C341" s="46">
        <v>4.9000000000000004</v>
      </c>
      <c r="D341" s="46">
        <f>'LAUS File'!F309</f>
        <v>0</v>
      </c>
      <c r="E341" s="46">
        <f>'LAUS File'!G309</f>
        <v>0</v>
      </c>
      <c r="F341" s="46" t="e">
        <f>'LAUS File'!#REF!</f>
        <v>#REF!</v>
      </c>
      <c r="G341" s="46">
        <f>'LAUS File'!I309</f>
        <v>0</v>
      </c>
      <c r="H341" s="46">
        <f>'LAUS File'!J309</f>
        <v>0</v>
      </c>
      <c r="I341" s="46">
        <f>'LAUS File'!K309</f>
        <v>0</v>
      </c>
      <c r="J341" s="46">
        <f>'LAUS File'!L309</f>
        <v>0</v>
      </c>
      <c r="K341" s="46">
        <f>'LAUS File'!M309</f>
        <v>0</v>
      </c>
      <c r="L341" s="46">
        <f>'LAUS File'!N309</f>
        <v>0</v>
      </c>
      <c r="M341" s="46">
        <f>'LAUS File'!O309</f>
        <v>0</v>
      </c>
      <c r="N341" s="46">
        <f>'LAUS File'!P309</f>
        <v>0</v>
      </c>
      <c r="O341" s="46">
        <f>'LAUS File'!Q309</f>
        <v>0</v>
      </c>
    </row>
    <row r="342" spans="1:15">
      <c r="A342" s="45"/>
      <c r="B342" s="3"/>
      <c r="C342" s="21" t="s">
        <v>857</v>
      </c>
      <c r="D342" s="21"/>
      <c r="E342" s="21"/>
      <c r="F342" s="21"/>
      <c r="G342" s="21"/>
      <c r="H342" s="21"/>
      <c r="I342" s="21"/>
      <c r="J342" s="21"/>
      <c r="K342" s="21"/>
      <c r="L342" s="21"/>
      <c r="M342" s="21"/>
      <c r="N342" s="21"/>
      <c r="O342" s="21"/>
    </row>
    <row r="343" spans="1:15">
      <c r="A343" s="45" t="s">
        <v>175</v>
      </c>
      <c r="B343" s="45" t="s">
        <v>0</v>
      </c>
      <c r="C343" s="45">
        <v>1387</v>
      </c>
      <c r="D343" s="45">
        <f>'LAUS File'!F310</f>
        <v>0</v>
      </c>
      <c r="E343" s="45">
        <f>'LAUS File'!G310</f>
        <v>0</v>
      </c>
      <c r="F343" s="45" t="e">
        <f>'LAUS File'!#REF!</f>
        <v>#REF!</v>
      </c>
      <c r="G343" s="45">
        <f>'LAUS File'!I310</f>
        <v>0</v>
      </c>
      <c r="H343" s="45">
        <f>'LAUS File'!J310</f>
        <v>0</v>
      </c>
      <c r="I343" s="45">
        <f>'LAUS File'!K310</f>
        <v>0</v>
      </c>
      <c r="J343" s="45">
        <f>'LAUS File'!L310</f>
        <v>0</v>
      </c>
      <c r="K343" s="45">
        <f>'LAUS File'!M310</f>
        <v>0</v>
      </c>
      <c r="L343" s="45">
        <f>'LAUS File'!N310</f>
        <v>0</v>
      </c>
      <c r="M343" s="45">
        <f>'LAUS File'!O310</f>
        <v>0</v>
      </c>
      <c r="N343" s="45">
        <f>'LAUS File'!P310</f>
        <v>0</v>
      </c>
      <c r="O343" s="45">
        <f>'LAUS File'!Q310</f>
        <v>0</v>
      </c>
    </row>
    <row r="344" spans="1:15">
      <c r="A344" s="45"/>
      <c r="B344" s="45" t="s">
        <v>1</v>
      </c>
      <c r="C344" s="45">
        <v>1328</v>
      </c>
      <c r="D344" s="45">
        <f>'LAUS File'!F311</f>
        <v>0</v>
      </c>
      <c r="E344" s="45">
        <f>'LAUS File'!G311</f>
        <v>0</v>
      </c>
      <c r="F344" s="45" t="e">
        <f>'LAUS File'!#REF!</f>
        <v>#REF!</v>
      </c>
      <c r="G344" s="45">
        <f>'LAUS File'!I311</f>
        <v>0</v>
      </c>
      <c r="H344" s="45">
        <f>'LAUS File'!J311</f>
        <v>0</v>
      </c>
      <c r="I344" s="45">
        <f>'LAUS File'!K311</f>
        <v>0</v>
      </c>
      <c r="J344" s="45">
        <f>'LAUS File'!L311</f>
        <v>0</v>
      </c>
      <c r="K344" s="45">
        <f>'LAUS File'!M311</f>
        <v>0</v>
      </c>
      <c r="L344" s="45">
        <f>'LAUS File'!N311</f>
        <v>0</v>
      </c>
      <c r="M344" s="45">
        <f>'LAUS File'!O311</f>
        <v>0</v>
      </c>
      <c r="N344" s="45">
        <f>'LAUS File'!P311</f>
        <v>0</v>
      </c>
      <c r="O344" s="45">
        <f>'LAUS File'!Q311</f>
        <v>0</v>
      </c>
    </row>
    <row r="345" spans="1:15">
      <c r="A345" s="45"/>
      <c r="B345" s="45" t="s">
        <v>2</v>
      </c>
      <c r="C345" s="45">
        <v>59</v>
      </c>
      <c r="D345" s="45">
        <f>'LAUS File'!F312</f>
        <v>0</v>
      </c>
      <c r="E345" s="45">
        <f>'LAUS File'!G312</f>
        <v>0</v>
      </c>
      <c r="F345" s="45" t="e">
        <f>'LAUS File'!#REF!</f>
        <v>#REF!</v>
      </c>
      <c r="G345" s="45">
        <f>'LAUS File'!I312</f>
        <v>0</v>
      </c>
      <c r="H345" s="45">
        <f>'LAUS File'!J312</f>
        <v>0</v>
      </c>
      <c r="I345" s="45">
        <f>'LAUS File'!K312</f>
        <v>0</v>
      </c>
      <c r="J345" s="45">
        <f>'LAUS File'!L312</f>
        <v>0</v>
      </c>
      <c r="K345" s="45">
        <f>'LAUS File'!M312</f>
        <v>0</v>
      </c>
      <c r="L345" s="45">
        <f>'LAUS File'!N312</f>
        <v>0</v>
      </c>
      <c r="M345" s="45">
        <f>'LAUS File'!O312</f>
        <v>0</v>
      </c>
      <c r="N345" s="45">
        <f>'LAUS File'!P312</f>
        <v>0</v>
      </c>
      <c r="O345" s="45">
        <f>'LAUS File'!Q312</f>
        <v>0</v>
      </c>
    </row>
    <row r="346" spans="1:15">
      <c r="A346" s="21"/>
      <c r="B346" s="21" t="s">
        <v>3</v>
      </c>
      <c r="C346" s="46">
        <v>4.3</v>
      </c>
      <c r="D346" s="46">
        <f>'LAUS File'!F313</f>
        <v>0</v>
      </c>
      <c r="E346" s="46">
        <f>'LAUS File'!G313</f>
        <v>0</v>
      </c>
      <c r="F346" s="46" t="e">
        <f>'LAUS File'!#REF!</f>
        <v>#REF!</v>
      </c>
      <c r="G346" s="46">
        <f>'LAUS File'!I313</f>
        <v>0</v>
      </c>
      <c r="H346" s="46">
        <f>'LAUS File'!J313</f>
        <v>0</v>
      </c>
      <c r="I346" s="46">
        <f>'LAUS File'!K313</f>
        <v>0</v>
      </c>
      <c r="J346" s="46">
        <f>'LAUS File'!L313</f>
        <v>0</v>
      </c>
      <c r="K346" s="46">
        <f>'LAUS File'!M313</f>
        <v>0</v>
      </c>
      <c r="L346" s="46">
        <f>'LAUS File'!N313</f>
        <v>0</v>
      </c>
      <c r="M346" s="46">
        <f>'LAUS File'!O313</f>
        <v>0</v>
      </c>
      <c r="N346" s="46">
        <f>'LAUS File'!P313</f>
        <v>0</v>
      </c>
      <c r="O346" s="46">
        <f>'LAUS File'!Q313</f>
        <v>0</v>
      </c>
    </row>
    <row r="347" spans="1:15">
      <c r="A347" s="45"/>
      <c r="B347" s="3"/>
      <c r="C347" s="21" t="s">
        <v>857</v>
      </c>
      <c r="D347" s="21"/>
      <c r="E347" s="21"/>
      <c r="F347" s="21"/>
      <c r="G347" s="21"/>
      <c r="H347" s="21"/>
      <c r="I347" s="21"/>
      <c r="J347" s="21"/>
      <c r="K347" s="21"/>
      <c r="L347" s="21"/>
      <c r="M347" s="21"/>
      <c r="N347" s="21"/>
      <c r="O347" s="21"/>
    </row>
    <row r="348" spans="1:15">
      <c r="A348" s="45" t="s">
        <v>198</v>
      </c>
      <c r="B348" s="3" t="s">
        <v>0</v>
      </c>
      <c r="C348" s="45">
        <v>8929</v>
      </c>
      <c r="D348" s="45">
        <f>'LAUS File'!F314</f>
        <v>0</v>
      </c>
      <c r="E348" s="45">
        <f>'LAUS File'!G314</f>
        <v>0</v>
      </c>
      <c r="F348" s="45" t="e">
        <f>'LAUS File'!#REF!</f>
        <v>#REF!</v>
      </c>
      <c r="G348" s="45">
        <f>'LAUS File'!I314</f>
        <v>0</v>
      </c>
      <c r="H348" s="45">
        <f>'LAUS File'!J314</f>
        <v>0</v>
      </c>
      <c r="I348" s="45">
        <f>'LAUS File'!K314</f>
        <v>0</v>
      </c>
      <c r="J348" s="45">
        <f>'LAUS File'!L314</f>
        <v>0</v>
      </c>
      <c r="K348" s="45">
        <f>'LAUS File'!M314</f>
        <v>0</v>
      </c>
      <c r="L348" s="45">
        <f>'LAUS File'!N314</f>
        <v>0</v>
      </c>
      <c r="M348" s="45">
        <f>'LAUS File'!O314</f>
        <v>0</v>
      </c>
      <c r="N348" s="45">
        <f>'LAUS File'!P314</f>
        <v>0</v>
      </c>
      <c r="O348" s="45">
        <f>'LAUS File'!Q314</f>
        <v>0</v>
      </c>
    </row>
    <row r="349" spans="1:15">
      <c r="A349" s="45"/>
      <c r="B349" s="3" t="s">
        <v>152</v>
      </c>
      <c r="C349" s="45">
        <v>8365</v>
      </c>
      <c r="D349" s="45">
        <f>'LAUS File'!F315</f>
        <v>0</v>
      </c>
      <c r="E349" s="45">
        <f>'LAUS File'!G315</f>
        <v>0</v>
      </c>
      <c r="F349" s="45" t="e">
        <f>'LAUS File'!#REF!</f>
        <v>#REF!</v>
      </c>
      <c r="G349" s="45">
        <f>'LAUS File'!I315</f>
        <v>0</v>
      </c>
      <c r="H349" s="45">
        <f>'LAUS File'!J315</f>
        <v>0</v>
      </c>
      <c r="I349" s="45">
        <f>'LAUS File'!K315</f>
        <v>0</v>
      </c>
      <c r="J349" s="45">
        <f>'LAUS File'!L315</f>
        <v>0</v>
      </c>
      <c r="K349" s="45">
        <f>'LAUS File'!M315</f>
        <v>0</v>
      </c>
      <c r="L349" s="45">
        <f>'LAUS File'!N315</f>
        <v>0</v>
      </c>
      <c r="M349" s="45">
        <f>'LAUS File'!O315</f>
        <v>0</v>
      </c>
      <c r="N349" s="45">
        <f>'LAUS File'!P315</f>
        <v>0</v>
      </c>
      <c r="O349" s="45">
        <f>'LAUS File'!Q315</f>
        <v>0</v>
      </c>
    </row>
    <row r="350" spans="1:15">
      <c r="A350" s="45"/>
      <c r="B350" s="3" t="s">
        <v>2</v>
      </c>
      <c r="C350" s="45">
        <v>564</v>
      </c>
      <c r="D350" s="45">
        <f>'LAUS File'!F316</f>
        <v>0</v>
      </c>
      <c r="E350" s="45">
        <f>'LAUS File'!G316</f>
        <v>0</v>
      </c>
      <c r="F350" s="45" t="e">
        <f>'LAUS File'!#REF!</f>
        <v>#REF!</v>
      </c>
      <c r="G350" s="45">
        <f>'LAUS File'!I316</f>
        <v>0</v>
      </c>
      <c r="H350" s="45">
        <f>'LAUS File'!J316</f>
        <v>0</v>
      </c>
      <c r="I350" s="45">
        <f>'LAUS File'!K316</f>
        <v>0</v>
      </c>
      <c r="J350" s="45">
        <f>'LAUS File'!L316</f>
        <v>0</v>
      </c>
      <c r="K350" s="45">
        <f>'LAUS File'!M316</f>
        <v>0</v>
      </c>
      <c r="L350" s="45">
        <f>'LAUS File'!N316</f>
        <v>0</v>
      </c>
      <c r="M350" s="45">
        <f>'LAUS File'!O316</f>
        <v>0</v>
      </c>
      <c r="N350" s="45">
        <f>'LAUS File'!P316</f>
        <v>0</v>
      </c>
      <c r="O350" s="45">
        <f>'LAUS File'!Q316</f>
        <v>0</v>
      </c>
    </row>
    <row r="351" spans="1:15">
      <c r="A351" s="45"/>
      <c r="B351" s="3" t="s">
        <v>3</v>
      </c>
      <c r="C351" s="46">
        <v>6.3</v>
      </c>
      <c r="D351" s="46">
        <f>'LAUS File'!F317</f>
        <v>0</v>
      </c>
      <c r="E351" s="46">
        <f>'LAUS File'!G317</f>
        <v>0</v>
      </c>
      <c r="F351" s="46" t="e">
        <f>'LAUS File'!#REF!</f>
        <v>#REF!</v>
      </c>
      <c r="G351" s="46">
        <f>'LAUS File'!I317</f>
        <v>0</v>
      </c>
      <c r="H351" s="46">
        <f>'LAUS File'!J317</f>
        <v>0</v>
      </c>
      <c r="I351" s="46">
        <f>'LAUS File'!K317</f>
        <v>0</v>
      </c>
      <c r="J351" s="46">
        <f>'LAUS File'!L317</f>
        <v>0</v>
      </c>
      <c r="K351" s="46">
        <f>'LAUS File'!M317</f>
        <v>0</v>
      </c>
      <c r="L351" s="46">
        <f>'LAUS File'!N317</f>
        <v>0</v>
      </c>
      <c r="M351" s="46">
        <f>'LAUS File'!O317</f>
        <v>0</v>
      </c>
      <c r="N351" s="46">
        <f>'LAUS File'!P317</f>
        <v>0</v>
      </c>
      <c r="O351" s="46">
        <f>'LAUS File'!Q317</f>
        <v>0</v>
      </c>
    </row>
    <row r="352" spans="1:15">
      <c r="A352" s="45"/>
      <c r="B352" s="3"/>
      <c r="C352" s="46" t="s">
        <v>857</v>
      </c>
      <c r="D352" s="46"/>
      <c r="E352" s="46"/>
      <c r="F352" s="46"/>
      <c r="G352" s="46"/>
      <c r="H352" s="46"/>
      <c r="I352" s="46"/>
      <c r="J352" s="46"/>
      <c r="K352" s="46"/>
      <c r="L352" s="46"/>
      <c r="M352" s="46"/>
      <c r="N352" s="46"/>
      <c r="O352" s="46"/>
    </row>
    <row r="353" spans="1:15">
      <c r="A353" s="45" t="s">
        <v>117</v>
      </c>
      <c r="B353" s="3" t="s">
        <v>0</v>
      </c>
      <c r="C353" s="45">
        <v>3055</v>
      </c>
      <c r="D353" s="45">
        <f>'LAUS File'!F318</f>
        <v>0</v>
      </c>
      <c r="E353" s="45">
        <f>'LAUS File'!G318</f>
        <v>0</v>
      </c>
      <c r="F353" s="45" t="e">
        <f>'LAUS File'!#REF!</f>
        <v>#REF!</v>
      </c>
      <c r="G353" s="45">
        <f>'LAUS File'!I318</f>
        <v>0</v>
      </c>
      <c r="H353" s="45">
        <f>'LAUS File'!J318</f>
        <v>0</v>
      </c>
      <c r="I353" s="45">
        <f>'LAUS File'!K318</f>
        <v>0</v>
      </c>
      <c r="J353" s="45">
        <f>'LAUS File'!L318</f>
        <v>0</v>
      </c>
      <c r="K353" s="45">
        <f>'LAUS File'!M318</f>
        <v>0</v>
      </c>
      <c r="L353" s="45">
        <f>'LAUS File'!N318</f>
        <v>0</v>
      </c>
      <c r="M353" s="45">
        <f>'LAUS File'!O318</f>
        <v>0</v>
      </c>
      <c r="N353" s="45">
        <f>'LAUS File'!P318</f>
        <v>0</v>
      </c>
      <c r="O353" s="45">
        <f>'LAUS File'!Q318</f>
        <v>0</v>
      </c>
    </row>
    <row r="354" spans="1:15">
      <c r="A354" s="45"/>
      <c r="B354" s="3" t="s">
        <v>152</v>
      </c>
      <c r="C354" s="45">
        <v>2902</v>
      </c>
      <c r="D354" s="45">
        <f>'LAUS File'!F319</f>
        <v>0</v>
      </c>
      <c r="E354" s="45">
        <f>'LAUS File'!G319</f>
        <v>0</v>
      </c>
      <c r="F354" s="45" t="e">
        <f>'LAUS File'!#REF!</f>
        <v>#REF!</v>
      </c>
      <c r="G354" s="45">
        <f>'LAUS File'!I319</f>
        <v>0</v>
      </c>
      <c r="H354" s="45">
        <f>'LAUS File'!J319</f>
        <v>0</v>
      </c>
      <c r="I354" s="45">
        <f>'LAUS File'!K319</f>
        <v>0</v>
      </c>
      <c r="J354" s="45">
        <f>'LAUS File'!L319</f>
        <v>0</v>
      </c>
      <c r="K354" s="45">
        <f>'LAUS File'!M319</f>
        <v>0</v>
      </c>
      <c r="L354" s="45">
        <f>'LAUS File'!N319</f>
        <v>0</v>
      </c>
      <c r="M354" s="45">
        <f>'LAUS File'!O319</f>
        <v>0</v>
      </c>
      <c r="N354" s="45">
        <f>'LAUS File'!P319</f>
        <v>0</v>
      </c>
      <c r="O354" s="45">
        <f>'LAUS File'!Q319</f>
        <v>0</v>
      </c>
    </row>
    <row r="355" spans="1:15">
      <c r="A355" s="45"/>
      <c r="B355" s="3" t="s">
        <v>2</v>
      </c>
      <c r="C355" s="45">
        <v>153</v>
      </c>
      <c r="D355" s="45">
        <f>'LAUS File'!F320</f>
        <v>0</v>
      </c>
      <c r="E355" s="45">
        <f>'LAUS File'!G320</f>
        <v>0</v>
      </c>
      <c r="F355" s="45" t="e">
        <f>'LAUS File'!#REF!</f>
        <v>#REF!</v>
      </c>
      <c r="G355" s="45">
        <f>'LAUS File'!I320</f>
        <v>0</v>
      </c>
      <c r="H355" s="45">
        <f>'LAUS File'!J320</f>
        <v>0</v>
      </c>
      <c r="I355" s="45">
        <f>'LAUS File'!K320</f>
        <v>0</v>
      </c>
      <c r="J355" s="45">
        <f>'LAUS File'!L320</f>
        <v>0</v>
      </c>
      <c r="K355" s="45">
        <f>'LAUS File'!M320</f>
        <v>0</v>
      </c>
      <c r="L355" s="45">
        <f>'LAUS File'!N320</f>
        <v>0</v>
      </c>
      <c r="M355" s="45">
        <f>'LAUS File'!O320</f>
        <v>0</v>
      </c>
      <c r="N355" s="45">
        <f>'LAUS File'!P320</f>
        <v>0</v>
      </c>
      <c r="O355" s="45">
        <f>'LAUS File'!Q320</f>
        <v>0</v>
      </c>
    </row>
    <row r="356" spans="1:15">
      <c r="A356" s="45"/>
      <c r="B356" s="3" t="s">
        <v>3</v>
      </c>
      <c r="C356" s="46">
        <v>5</v>
      </c>
      <c r="D356" s="46">
        <f>'LAUS File'!F321</f>
        <v>0</v>
      </c>
      <c r="E356" s="46">
        <f>'LAUS File'!G321</f>
        <v>0</v>
      </c>
      <c r="F356" s="46" t="e">
        <f>'LAUS File'!#REF!</f>
        <v>#REF!</v>
      </c>
      <c r="G356" s="46">
        <f>'LAUS File'!I321</f>
        <v>0</v>
      </c>
      <c r="H356" s="46">
        <f>'LAUS File'!J321</f>
        <v>0</v>
      </c>
      <c r="I356" s="46">
        <f>'LAUS File'!K321</f>
        <v>0</v>
      </c>
      <c r="J356" s="46">
        <f>'LAUS File'!L321</f>
        <v>0</v>
      </c>
      <c r="K356" s="46">
        <f>'LAUS File'!M321</f>
        <v>0</v>
      </c>
      <c r="L356" s="46">
        <f>'LAUS File'!N321</f>
        <v>0</v>
      </c>
      <c r="M356" s="46">
        <f>'LAUS File'!O321</f>
        <v>0</v>
      </c>
      <c r="N356" s="46">
        <f>'LAUS File'!P321</f>
        <v>0</v>
      </c>
      <c r="O356" s="46">
        <f>'LAUS File'!Q321</f>
        <v>0</v>
      </c>
    </row>
    <row r="357" spans="1:15">
      <c r="A357" s="45"/>
      <c r="B357" s="3"/>
      <c r="C357" s="21" t="s">
        <v>857</v>
      </c>
      <c r="D357" s="21"/>
      <c r="E357" s="21"/>
      <c r="F357" s="21"/>
      <c r="G357" s="21"/>
      <c r="H357" s="21"/>
      <c r="I357" s="21"/>
      <c r="J357" s="21"/>
      <c r="K357" s="21"/>
      <c r="L357" s="21"/>
      <c r="M357" s="21"/>
      <c r="N357" s="21"/>
      <c r="O357" s="21"/>
    </row>
    <row r="358" spans="1:15">
      <c r="A358" s="45" t="s">
        <v>82</v>
      </c>
      <c r="B358" s="3" t="s">
        <v>0</v>
      </c>
      <c r="C358" s="45">
        <v>3883</v>
      </c>
      <c r="D358" s="45">
        <f>'LAUS File'!F322</f>
        <v>0</v>
      </c>
      <c r="E358" s="45">
        <f>'LAUS File'!G322</f>
        <v>0</v>
      </c>
      <c r="F358" s="45" t="e">
        <f>'LAUS File'!#REF!</f>
        <v>#REF!</v>
      </c>
      <c r="G358" s="45">
        <f>'LAUS File'!I322</f>
        <v>0</v>
      </c>
      <c r="H358" s="45">
        <f>'LAUS File'!J322</f>
        <v>0</v>
      </c>
      <c r="I358" s="45">
        <f>'LAUS File'!K322</f>
        <v>0</v>
      </c>
      <c r="J358" s="45">
        <f>'LAUS File'!L322</f>
        <v>0</v>
      </c>
      <c r="K358" s="45">
        <f>'LAUS File'!M322</f>
        <v>0</v>
      </c>
      <c r="L358" s="45">
        <f>'LAUS File'!N322</f>
        <v>0</v>
      </c>
      <c r="M358" s="45">
        <f>'LAUS File'!O322</f>
        <v>0</v>
      </c>
      <c r="N358" s="45">
        <f>'LAUS File'!P322</f>
        <v>0</v>
      </c>
      <c r="O358" s="45">
        <f>'LAUS File'!Q322</f>
        <v>0</v>
      </c>
    </row>
    <row r="359" spans="1:15">
      <c r="A359" s="45"/>
      <c r="B359" s="3" t="s">
        <v>152</v>
      </c>
      <c r="C359" s="45">
        <v>3668</v>
      </c>
      <c r="D359" s="45">
        <f>'LAUS File'!F323</f>
        <v>0</v>
      </c>
      <c r="E359" s="45">
        <f>'LAUS File'!G323</f>
        <v>0</v>
      </c>
      <c r="F359" s="45" t="e">
        <f>'LAUS File'!#REF!</f>
        <v>#REF!</v>
      </c>
      <c r="G359" s="45">
        <f>'LAUS File'!I323</f>
        <v>0</v>
      </c>
      <c r="H359" s="45">
        <f>'LAUS File'!J323</f>
        <v>0</v>
      </c>
      <c r="I359" s="45">
        <f>'LAUS File'!K323</f>
        <v>0</v>
      </c>
      <c r="J359" s="45">
        <f>'LAUS File'!L323</f>
        <v>0</v>
      </c>
      <c r="K359" s="45">
        <f>'LAUS File'!M323</f>
        <v>0</v>
      </c>
      <c r="L359" s="45">
        <f>'LAUS File'!N323</f>
        <v>0</v>
      </c>
      <c r="M359" s="45">
        <f>'LAUS File'!O323</f>
        <v>0</v>
      </c>
      <c r="N359" s="45">
        <f>'LAUS File'!P323</f>
        <v>0</v>
      </c>
      <c r="O359" s="45">
        <f>'LAUS File'!Q323</f>
        <v>0</v>
      </c>
    </row>
    <row r="360" spans="1:15">
      <c r="A360" s="45"/>
      <c r="B360" s="3" t="s">
        <v>2</v>
      </c>
      <c r="C360" s="45">
        <v>215</v>
      </c>
      <c r="D360" s="45">
        <f>'LAUS File'!F324</f>
        <v>0</v>
      </c>
      <c r="E360" s="45">
        <f>'LAUS File'!G324</f>
        <v>0</v>
      </c>
      <c r="F360" s="45" t="e">
        <f>'LAUS File'!#REF!</f>
        <v>#REF!</v>
      </c>
      <c r="G360" s="45">
        <f>'LAUS File'!I324</f>
        <v>0</v>
      </c>
      <c r="H360" s="45">
        <f>'LAUS File'!J324</f>
        <v>0</v>
      </c>
      <c r="I360" s="45">
        <f>'LAUS File'!K324</f>
        <v>0</v>
      </c>
      <c r="J360" s="45">
        <f>'LAUS File'!L324</f>
        <v>0</v>
      </c>
      <c r="K360" s="45">
        <f>'LAUS File'!M324</f>
        <v>0</v>
      </c>
      <c r="L360" s="45">
        <f>'LAUS File'!N324</f>
        <v>0</v>
      </c>
      <c r="M360" s="45">
        <f>'LAUS File'!O324</f>
        <v>0</v>
      </c>
      <c r="N360" s="45">
        <f>'LAUS File'!P324</f>
        <v>0</v>
      </c>
      <c r="O360" s="45">
        <f>'LAUS File'!Q324</f>
        <v>0</v>
      </c>
    </row>
    <row r="361" spans="1:15">
      <c r="A361" s="45"/>
      <c r="B361" s="3" t="s">
        <v>3</v>
      </c>
      <c r="C361" s="46">
        <v>5.5</v>
      </c>
      <c r="D361" s="46">
        <f>'LAUS File'!F325</f>
        <v>0</v>
      </c>
      <c r="E361" s="46">
        <f>'LAUS File'!G325</f>
        <v>0</v>
      </c>
      <c r="F361" s="46" t="e">
        <f>'LAUS File'!#REF!</f>
        <v>#REF!</v>
      </c>
      <c r="G361" s="46">
        <f>'LAUS File'!I325</f>
        <v>0</v>
      </c>
      <c r="H361" s="46">
        <f>'LAUS File'!J325</f>
        <v>0</v>
      </c>
      <c r="I361" s="46">
        <f>'LAUS File'!K325</f>
        <v>0</v>
      </c>
      <c r="J361" s="46">
        <f>'LAUS File'!L325</f>
        <v>0</v>
      </c>
      <c r="K361" s="46">
        <f>'LAUS File'!M325</f>
        <v>0</v>
      </c>
      <c r="L361" s="46">
        <f>'LAUS File'!N325</f>
        <v>0</v>
      </c>
      <c r="M361" s="46">
        <f>'LAUS File'!O325</f>
        <v>0</v>
      </c>
      <c r="N361" s="46">
        <f>'LAUS File'!P325</f>
        <v>0</v>
      </c>
      <c r="O361" s="46">
        <f>'LAUS File'!Q325</f>
        <v>0</v>
      </c>
    </row>
    <row r="362" spans="1:15">
      <c r="A362" s="45"/>
      <c r="B362" s="3"/>
      <c r="C362" s="21" t="s">
        <v>857</v>
      </c>
      <c r="D362" s="21"/>
      <c r="E362" s="21"/>
      <c r="F362" s="21"/>
      <c r="G362" s="21"/>
      <c r="H362" s="21"/>
      <c r="I362" s="21"/>
      <c r="J362" s="21"/>
      <c r="K362" s="21"/>
      <c r="L362" s="21"/>
      <c r="M362" s="21"/>
      <c r="N362" s="21"/>
      <c r="O362" s="21"/>
    </row>
    <row r="363" spans="1:15">
      <c r="A363" s="45" t="s">
        <v>134</v>
      </c>
      <c r="B363" s="3" t="s">
        <v>0</v>
      </c>
      <c r="C363" s="45">
        <v>7810</v>
      </c>
      <c r="D363" s="45">
        <f>'LAUS File'!F326</f>
        <v>0</v>
      </c>
      <c r="E363" s="45">
        <f>'LAUS File'!G326</f>
        <v>0</v>
      </c>
      <c r="F363" s="45" t="e">
        <f>'LAUS File'!#REF!</f>
        <v>#REF!</v>
      </c>
      <c r="G363" s="45">
        <f>'LAUS File'!I326</f>
        <v>0</v>
      </c>
      <c r="H363" s="45">
        <f>'LAUS File'!J326</f>
        <v>0</v>
      </c>
      <c r="I363" s="45">
        <f>'LAUS File'!K326</f>
        <v>0</v>
      </c>
      <c r="J363" s="45">
        <f>'LAUS File'!L326</f>
        <v>0</v>
      </c>
      <c r="K363" s="45">
        <f>'LAUS File'!M326</f>
        <v>0</v>
      </c>
      <c r="L363" s="45">
        <f>'LAUS File'!N326</f>
        <v>0</v>
      </c>
      <c r="M363" s="45">
        <f>'LAUS File'!O326</f>
        <v>0</v>
      </c>
      <c r="N363" s="45">
        <f>'LAUS File'!P326</f>
        <v>0</v>
      </c>
      <c r="O363" s="45">
        <f>'LAUS File'!Q326</f>
        <v>0</v>
      </c>
    </row>
    <row r="364" spans="1:15">
      <c r="A364" s="45"/>
      <c r="B364" s="3" t="s">
        <v>152</v>
      </c>
      <c r="C364" s="45">
        <v>7456</v>
      </c>
      <c r="D364" s="45">
        <f>'LAUS File'!F327</f>
        <v>0</v>
      </c>
      <c r="E364" s="45">
        <f>'LAUS File'!G327</f>
        <v>0</v>
      </c>
      <c r="F364" s="45" t="e">
        <f>'LAUS File'!#REF!</f>
        <v>#REF!</v>
      </c>
      <c r="G364" s="45">
        <f>'LAUS File'!I327</f>
        <v>0</v>
      </c>
      <c r="H364" s="45">
        <f>'LAUS File'!J327</f>
        <v>0</v>
      </c>
      <c r="I364" s="45">
        <f>'LAUS File'!K327</f>
        <v>0</v>
      </c>
      <c r="J364" s="45">
        <f>'LAUS File'!L327</f>
        <v>0</v>
      </c>
      <c r="K364" s="45">
        <f>'LAUS File'!M327</f>
        <v>0</v>
      </c>
      <c r="L364" s="45">
        <f>'LAUS File'!N327</f>
        <v>0</v>
      </c>
      <c r="M364" s="45">
        <f>'LAUS File'!O327</f>
        <v>0</v>
      </c>
      <c r="N364" s="45">
        <f>'LAUS File'!P327</f>
        <v>0</v>
      </c>
      <c r="O364" s="45">
        <f>'LAUS File'!Q327</f>
        <v>0</v>
      </c>
    </row>
    <row r="365" spans="1:15">
      <c r="A365" s="45"/>
      <c r="B365" s="3" t="s">
        <v>2</v>
      </c>
      <c r="C365" s="45">
        <v>354</v>
      </c>
      <c r="D365" s="45">
        <f>'LAUS File'!F328</f>
        <v>0</v>
      </c>
      <c r="E365" s="45">
        <f>'LAUS File'!G328</f>
        <v>0</v>
      </c>
      <c r="F365" s="45" t="e">
        <f>'LAUS File'!#REF!</f>
        <v>#REF!</v>
      </c>
      <c r="G365" s="45">
        <f>'LAUS File'!I328</f>
        <v>0</v>
      </c>
      <c r="H365" s="45">
        <f>'LAUS File'!J328</f>
        <v>0</v>
      </c>
      <c r="I365" s="45">
        <f>'LAUS File'!K328</f>
        <v>0</v>
      </c>
      <c r="J365" s="45">
        <f>'LAUS File'!L328</f>
        <v>0</v>
      </c>
      <c r="K365" s="45">
        <f>'LAUS File'!M328</f>
        <v>0</v>
      </c>
      <c r="L365" s="45">
        <f>'LAUS File'!N328</f>
        <v>0</v>
      </c>
      <c r="M365" s="45">
        <f>'LAUS File'!O328</f>
        <v>0</v>
      </c>
      <c r="N365" s="45">
        <f>'LAUS File'!P328</f>
        <v>0</v>
      </c>
      <c r="O365" s="45">
        <f>'LAUS File'!Q328</f>
        <v>0</v>
      </c>
    </row>
    <row r="366" spans="1:15">
      <c r="A366" s="45"/>
      <c r="B366" s="3" t="s">
        <v>3</v>
      </c>
      <c r="C366" s="46">
        <v>4.5</v>
      </c>
      <c r="D366" s="46">
        <f>'LAUS File'!F329</f>
        <v>0</v>
      </c>
      <c r="E366" s="46">
        <f>'LAUS File'!G329</f>
        <v>0</v>
      </c>
      <c r="F366" s="46" t="e">
        <f>'LAUS File'!#REF!</f>
        <v>#REF!</v>
      </c>
      <c r="G366" s="46">
        <f>'LAUS File'!I329</f>
        <v>0</v>
      </c>
      <c r="H366" s="46">
        <f>'LAUS File'!J329</f>
        <v>0</v>
      </c>
      <c r="I366" s="46">
        <f>'LAUS File'!K329</f>
        <v>0</v>
      </c>
      <c r="J366" s="46">
        <f>'LAUS File'!L329</f>
        <v>0</v>
      </c>
      <c r="K366" s="46">
        <f>'LAUS File'!M329</f>
        <v>0</v>
      </c>
      <c r="L366" s="46">
        <f>'LAUS File'!N329</f>
        <v>0</v>
      </c>
      <c r="M366" s="46">
        <f>'LAUS File'!O329</f>
        <v>0</v>
      </c>
      <c r="N366" s="46">
        <f>'LAUS File'!P329</f>
        <v>0</v>
      </c>
      <c r="O366" s="46">
        <f>'LAUS File'!Q329</f>
        <v>0</v>
      </c>
    </row>
    <row r="367" spans="1:15">
      <c r="A367" s="45"/>
      <c r="B367" s="3"/>
      <c r="C367" s="21" t="s">
        <v>857</v>
      </c>
      <c r="D367" s="21"/>
      <c r="E367" s="21"/>
      <c r="F367" s="21"/>
      <c r="G367" s="21"/>
      <c r="H367" s="21"/>
      <c r="I367" s="21"/>
      <c r="J367" s="21"/>
      <c r="K367" s="21"/>
      <c r="L367" s="21"/>
      <c r="M367" s="21"/>
      <c r="N367" s="21"/>
      <c r="O367" s="21"/>
    </row>
    <row r="368" spans="1:15">
      <c r="A368" s="45" t="s">
        <v>135</v>
      </c>
      <c r="B368" s="3" t="s">
        <v>0</v>
      </c>
      <c r="C368" s="45">
        <v>2069</v>
      </c>
      <c r="D368" s="45">
        <f>'LAUS File'!F330</f>
        <v>0</v>
      </c>
      <c r="E368" s="45">
        <f>'LAUS File'!G330</f>
        <v>0</v>
      </c>
      <c r="F368" s="45" t="e">
        <f>'LAUS File'!#REF!</f>
        <v>#REF!</v>
      </c>
      <c r="G368" s="45">
        <f>'LAUS File'!I330</f>
        <v>0</v>
      </c>
      <c r="H368" s="45">
        <f>'LAUS File'!J330</f>
        <v>0</v>
      </c>
      <c r="I368" s="45">
        <f>'LAUS File'!K330</f>
        <v>0</v>
      </c>
      <c r="J368" s="45">
        <f>'LAUS File'!L330</f>
        <v>0</v>
      </c>
      <c r="K368" s="45">
        <f>'LAUS File'!M330</f>
        <v>0</v>
      </c>
      <c r="L368" s="45">
        <f>'LAUS File'!N330</f>
        <v>0</v>
      </c>
      <c r="M368" s="45">
        <f>'LAUS File'!O330</f>
        <v>0</v>
      </c>
      <c r="N368" s="45">
        <f>'LAUS File'!P330</f>
        <v>0</v>
      </c>
      <c r="O368" s="45">
        <f>'LAUS File'!Q330</f>
        <v>0</v>
      </c>
    </row>
    <row r="369" spans="1:15">
      <c r="A369" s="45"/>
      <c r="B369" s="3" t="s">
        <v>152</v>
      </c>
      <c r="C369" s="45">
        <v>1957</v>
      </c>
      <c r="D369" s="45">
        <f>'LAUS File'!F331</f>
        <v>0</v>
      </c>
      <c r="E369" s="45">
        <f>'LAUS File'!G331</f>
        <v>0</v>
      </c>
      <c r="F369" s="45" t="e">
        <f>'LAUS File'!#REF!</f>
        <v>#REF!</v>
      </c>
      <c r="G369" s="45">
        <f>'LAUS File'!I331</f>
        <v>0</v>
      </c>
      <c r="H369" s="45">
        <f>'LAUS File'!J331</f>
        <v>0</v>
      </c>
      <c r="I369" s="45">
        <f>'LAUS File'!K331</f>
        <v>0</v>
      </c>
      <c r="J369" s="45">
        <f>'LAUS File'!L331</f>
        <v>0</v>
      </c>
      <c r="K369" s="45">
        <f>'LAUS File'!M331</f>
        <v>0</v>
      </c>
      <c r="L369" s="45">
        <f>'LAUS File'!N331</f>
        <v>0</v>
      </c>
      <c r="M369" s="45">
        <f>'LAUS File'!O331</f>
        <v>0</v>
      </c>
      <c r="N369" s="45">
        <f>'LAUS File'!P331</f>
        <v>0</v>
      </c>
      <c r="O369" s="45">
        <f>'LAUS File'!Q331</f>
        <v>0</v>
      </c>
    </row>
    <row r="370" spans="1:15">
      <c r="A370" s="45"/>
      <c r="B370" s="3" t="s">
        <v>2</v>
      </c>
      <c r="C370" s="45">
        <v>112</v>
      </c>
      <c r="D370" s="45">
        <f>'LAUS File'!F332</f>
        <v>0</v>
      </c>
      <c r="E370" s="45">
        <f>'LAUS File'!G332</f>
        <v>0</v>
      </c>
      <c r="F370" s="45" t="e">
        <f>'LAUS File'!#REF!</f>
        <v>#REF!</v>
      </c>
      <c r="G370" s="45">
        <f>'LAUS File'!I332</f>
        <v>0</v>
      </c>
      <c r="H370" s="45">
        <f>'LAUS File'!J332</f>
        <v>0</v>
      </c>
      <c r="I370" s="45">
        <f>'LAUS File'!K332</f>
        <v>0</v>
      </c>
      <c r="J370" s="45">
        <f>'LAUS File'!L332</f>
        <v>0</v>
      </c>
      <c r="K370" s="45">
        <f>'LAUS File'!M332</f>
        <v>0</v>
      </c>
      <c r="L370" s="45">
        <f>'LAUS File'!N332</f>
        <v>0</v>
      </c>
      <c r="M370" s="45">
        <f>'LAUS File'!O332</f>
        <v>0</v>
      </c>
      <c r="N370" s="45">
        <f>'LAUS File'!P332</f>
        <v>0</v>
      </c>
      <c r="O370" s="45">
        <f>'LAUS File'!Q332</f>
        <v>0</v>
      </c>
    </row>
    <row r="371" spans="1:15">
      <c r="A371" s="45"/>
      <c r="B371" s="3" t="s">
        <v>3</v>
      </c>
      <c r="C371" s="46">
        <v>5.4</v>
      </c>
      <c r="D371" s="46">
        <f>'LAUS File'!F333</f>
        <v>0</v>
      </c>
      <c r="E371" s="46">
        <f>'LAUS File'!G333</f>
        <v>0</v>
      </c>
      <c r="F371" s="46" t="e">
        <f>'LAUS File'!#REF!</f>
        <v>#REF!</v>
      </c>
      <c r="G371" s="46">
        <f>'LAUS File'!I333</f>
        <v>0</v>
      </c>
      <c r="H371" s="46">
        <f>'LAUS File'!J333</f>
        <v>0</v>
      </c>
      <c r="I371" s="46">
        <f>'LAUS File'!K333</f>
        <v>0</v>
      </c>
      <c r="J371" s="46">
        <f>'LAUS File'!L333</f>
        <v>0</v>
      </c>
      <c r="K371" s="46">
        <f>'LAUS File'!M333</f>
        <v>0</v>
      </c>
      <c r="L371" s="46">
        <f>'LAUS File'!N333</f>
        <v>0</v>
      </c>
      <c r="M371" s="46">
        <f>'LAUS File'!O333</f>
        <v>0</v>
      </c>
      <c r="N371" s="46">
        <f>'LAUS File'!P333</f>
        <v>0</v>
      </c>
      <c r="O371" s="46">
        <f>'LAUS File'!Q333</f>
        <v>0</v>
      </c>
    </row>
    <row r="372" spans="1:15">
      <c r="A372" s="45"/>
      <c r="B372" s="3"/>
      <c r="C372" s="21" t="s">
        <v>857</v>
      </c>
      <c r="D372" s="21"/>
      <c r="E372" s="21"/>
      <c r="F372" s="21"/>
      <c r="G372" s="21"/>
      <c r="H372" s="21"/>
      <c r="I372" s="21"/>
      <c r="J372" s="21"/>
      <c r="K372" s="21"/>
      <c r="L372" s="21"/>
      <c r="M372" s="21"/>
      <c r="N372" s="21"/>
      <c r="O372" s="21"/>
    </row>
    <row r="373" spans="1:15">
      <c r="A373" s="45" t="s">
        <v>176</v>
      </c>
      <c r="B373" s="45" t="s">
        <v>0</v>
      </c>
      <c r="C373" s="45">
        <v>4371</v>
      </c>
      <c r="D373" s="45">
        <f>'LAUS File'!F334</f>
        <v>0</v>
      </c>
      <c r="E373" s="45">
        <f>'LAUS File'!G334</f>
        <v>0</v>
      </c>
      <c r="F373" s="45" t="e">
        <f>'LAUS File'!#REF!</f>
        <v>#REF!</v>
      </c>
      <c r="G373" s="45">
        <f>'LAUS File'!I334</f>
        <v>0</v>
      </c>
      <c r="H373" s="45">
        <f>'LAUS File'!J334</f>
        <v>0</v>
      </c>
      <c r="I373" s="45">
        <f>'LAUS File'!K334</f>
        <v>0</v>
      </c>
      <c r="J373" s="45">
        <f>'LAUS File'!L334</f>
        <v>0</v>
      </c>
      <c r="K373" s="45">
        <f>'LAUS File'!M334</f>
        <v>0</v>
      </c>
      <c r="L373" s="45">
        <f>'LAUS File'!N334</f>
        <v>0</v>
      </c>
      <c r="M373" s="45">
        <f>'LAUS File'!O334</f>
        <v>0</v>
      </c>
      <c r="N373" s="45">
        <f>'LAUS File'!P334</f>
        <v>0</v>
      </c>
      <c r="O373" s="45">
        <f>'LAUS File'!Q334</f>
        <v>0</v>
      </c>
    </row>
    <row r="374" spans="1:15">
      <c r="A374" s="45"/>
      <c r="B374" s="45" t="s">
        <v>1</v>
      </c>
      <c r="C374" s="45">
        <v>4163</v>
      </c>
      <c r="D374" s="45">
        <f>'LAUS File'!F335</f>
        <v>0</v>
      </c>
      <c r="E374" s="45">
        <f>'LAUS File'!G335</f>
        <v>0</v>
      </c>
      <c r="F374" s="45" t="e">
        <f>'LAUS File'!#REF!</f>
        <v>#REF!</v>
      </c>
      <c r="G374" s="45">
        <f>'LAUS File'!I335</f>
        <v>0</v>
      </c>
      <c r="H374" s="45">
        <f>'LAUS File'!J335</f>
        <v>0</v>
      </c>
      <c r="I374" s="45">
        <f>'LAUS File'!K335</f>
        <v>0</v>
      </c>
      <c r="J374" s="45">
        <f>'LAUS File'!L335</f>
        <v>0</v>
      </c>
      <c r="K374" s="45">
        <f>'LAUS File'!M335</f>
        <v>0</v>
      </c>
      <c r="L374" s="45">
        <f>'LAUS File'!N335</f>
        <v>0</v>
      </c>
      <c r="M374" s="45">
        <f>'LAUS File'!O335</f>
        <v>0</v>
      </c>
      <c r="N374" s="45">
        <f>'LAUS File'!P335</f>
        <v>0</v>
      </c>
      <c r="O374" s="45">
        <f>'LAUS File'!Q335</f>
        <v>0</v>
      </c>
    </row>
    <row r="375" spans="1:15">
      <c r="A375" s="45"/>
      <c r="B375" s="45" t="s">
        <v>2</v>
      </c>
      <c r="C375" s="45">
        <v>208</v>
      </c>
      <c r="D375" s="45">
        <f>'LAUS File'!F336</f>
        <v>0</v>
      </c>
      <c r="E375" s="45">
        <f>'LAUS File'!G336</f>
        <v>0</v>
      </c>
      <c r="F375" s="45" t="e">
        <f>'LAUS File'!#REF!</f>
        <v>#REF!</v>
      </c>
      <c r="G375" s="45">
        <f>'LAUS File'!I336</f>
        <v>0</v>
      </c>
      <c r="H375" s="45">
        <f>'LAUS File'!J336</f>
        <v>0</v>
      </c>
      <c r="I375" s="45">
        <f>'LAUS File'!K336</f>
        <v>0</v>
      </c>
      <c r="J375" s="45">
        <f>'LAUS File'!L336</f>
        <v>0</v>
      </c>
      <c r="K375" s="45">
        <f>'LAUS File'!M336</f>
        <v>0</v>
      </c>
      <c r="L375" s="45">
        <f>'LAUS File'!N336</f>
        <v>0</v>
      </c>
      <c r="M375" s="45">
        <f>'LAUS File'!O336</f>
        <v>0</v>
      </c>
      <c r="N375" s="45">
        <f>'LAUS File'!P336</f>
        <v>0</v>
      </c>
      <c r="O375" s="45">
        <f>'LAUS File'!Q336</f>
        <v>0</v>
      </c>
    </row>
    <row r="376" spans="1:15">
      <c r="A376" s="21"/>
      <c r="B376" s="21" t="s">
        <v>3</v>
      </c>
      <c r="C376" s="46">
        <v>4.8</v>
      </c>
      <c r="D376" s="46">
        <f>'LAUS File'!F337</f>
        <v>0</v>
      </c>
      <c r="E376" s="46">
        <f>'LAUS File'!G337</f>
        <v>0</v>
      </c>
      <c r="F376" s="46" t="e">
        <f>'LAUS File'!#REF!</f>
        <v>#REF!</v>
      </c>
      <c r="G376" s="46">
        <f>'LAUS File'!I337</f>
        <v>0</v>
      </c>
      <c r="H376" s="46">
        <f>'LAUS File'!J337</f>
        <v>0</v>
      </c>
      <c r="I376" s="46">
        <f>'LAUS File'!K337</f>
        <v>0</v>
      </c>
      <c r="J376" s="46">
        <f>'LAUS File'!L337</f>
        <v>0</v>
      </c>
      <c r="K376" s="46">
        <f>'LAUS File'!M337</f>
        <v>0</v>
      </c>
      <c r="L376" s="46">
        <f>'LAUS File'!N337</f>
        <v>0</v>
      </c>
      <c r="M376" s="46">
        <f>'LAUS File'!O337</f>
        <v>0</v>
      </c>
      <c r="N376" s="46">
        <f>'LAUS File'!P337</f>
        <v>0</v>
      </c>
      <c r="O376" s="46">
        <f>'LAUS File'!Q337</f>
        <v>0</v>
      </c>
    </row>
    <row r="377" spans="1:15">
      <c r="A377" s="45"/>
      <c r="B377" s="3"/>
      <c r="C377" s="21" t="s">
        <v>857</v>
      </c>
      <c r="D377" s="21"/>
      <c r="E377" s="21"/>
      <c r="F377" s="21"/>
      <c r="G377" s="21"/>
      <c r="H377" s="21"/>
      <c r="I377" s="21"/>
      <c r="J377" s="21"/>
      <c r="K377" s="21"/>
      <c r="L377" s="21"/>
      <c r="M377" s="21"/>
      <c r="N377" s="21"/>
      <c r="O377" s="21"/>
    </row>
    <row r="378" spans="1:15">
      <c r="A378" s="45" t="s">
        <v>136</v>
      </c>
      <c r="B378" s="3" t="s">
        <v>0</v>
      </c>
      <c r="C378" s="45">
        <v>1263</v>
      </c>
      <c r="D378" s="45">
        <f>'LAUS File'!F338</f>
        <v>0</v>
      </c>
      <c r="E378" s="45">
        <f>'LAUS File'!G338</f>
        <v>0</v>
      </c>
      <c r="F378" s="45" t="e">
        <f>'LAUS File'!#REF!</f>
        <v>#REF!</v>
      </c>
      <c r="G378" s="45">
        <f>'LAUS File'!I338</f>
        <v>0</v>
      </c>
      <c r="H378" s="45">
        <f>'LAUS File'!J338</f>
        <v>0</v>
      </c>
      <c r="I378" s="45">
        <f>'LAUS File'!K338</f>
        <v>0</v>
      </c>
      <c r="J378" s="45">
        <f>'LAUS File'!L338</f>
        <v>0</v>
      </c>
      <c r="K378" s="45">
        <f>'LAUS File'!M338</f>
        <v>0</v>
      </c>
      <c r="L378" s="45">
        <f>'LAUS File'!N338</f>
        <v>0</v>
      </c>
      <c r="M378" s="45">
        <f>'LAUS File'!O338</f>
        <v>0</v>
      </c>
      <c r="N378" s="45">
        <f>'LAUS File'!P338</f>
        <v>0</v>
      </c>
      <c r="O378" s="45">
        <f>'LAUS File'!Q338</f>
        <v>0</v>
      </c>
    </row>
    <row r="379" spans="1:15">
      <c r="A379" s="45"/>
      <c r="B379" s="3" t="s">
        <v>152</v>
      </c>
      <c r="C379" s="45">
        <v>1210</v>
      </c>
      <c r="D379" s="45">
        <f>'LAUS File'!F339</f>
        <v>0</v>
      </c>
      <c r="E379" s="45">
        <f>'LAUS File'!G339</f>
        <v>0</v>
      </c>
      <c r="F379" s="45" t="e">
        <f>'LAUS File'!#REF!</f>
        <v>#REF!</v>
      </c>
      <c r="G379" s="45">
        <f>'LAUS File'!I339</f>
        <v>0</v>
      </c>
      <c r="H379" s="45">
        <f>'LAUS File'!J339</f>
        <v>0</v>
      </c>
      <c r="I379" s="45">
        <f>'LAUS File'!K339</f>
        <v>0</v>
      </c>
      <c r="J379" s="45">
        <f>'LAUS File'!L339</f>
        <v>0</v>
      </c>
      <c r="K379" s="45">
        <f>'LAUS File'!M339</f>
        <v>0</v>
      </c>
      <c r="L379" s="45">
        <f>'LAUS File'!N339</f>
        <v>0</v>
      </c>
      <c r="M379" s="45">
        <f>'LAUS File'!O339</f>
        <v>0</v>
      </c>
      <c r="N379" s="45">
        <f>'LAUS File'!P339</f>
        <v>0</v>
      </c>
      <c r="O379" s="45">
        <f>'LAUS File'!Q339</f>
        <v>0</v>
      </c>
    </row>
    <row r="380" spans="1:15">
      <c r="A380" s="45"/>
      <c r="B380" s="3" t="s">
        <v>2</v>
      </c>
      <c r="C380" s="45">
        <v>53</v>
      </c>
      <c r="D380" s="45">
        <f>'LAUS File'!F340</f>
        <v>0</v>
      </c>
      <c r="E380" s="45">
        <f>'LAUS File'!G340</f>
        <v>0</v>
      </c>
      <c r="F380" s="45" t="e">
        <f>'LAUS File'!#REF!</f>
        <v>#REF!</v>
      </c>
      <c r="G380" s="45">
        <f>'LAUS File'!I340</f>
        <v>0</v>
      </c>
      <c r="H380" s="45">
        <f>'LAUS File'!J340</f>
        <v>0</v>
      </c>
      <c r="I380" s="45">
        <f>'LAUS File'!K340</f>
        <v>0</v>
      </c>
      <c r="J380" s="45">
        <f>'LAUS File'!L340</f>
        <v>0</v>
      </c>
      <c r="K380" s="45">
        <f>'LAUS File'!M340</f>
        <v>0</v>
      </c>
      <c r="L380" s="45">
        <f>'LAUS File'!N340</f>
        <v>0</v>
      </c>
      <c r="M380" s="45">
        <f>'LAUS File'!O340</f>
        <v>0</v>
      </c>
      <c r="N380" s="45">
        <f>'LAUS File'!P340</f>
        <v>0</v>
      </c>
      <c r="O380" s="45">
        <f>'LAUS File'!Q340</f>
        <v>0</v>
      </c>
    </row>
    <row r="381" spans="1:15">
      <c r="A381" s="45"/>
      <c r="B381" s="3" t="s">
        <v>3</v>
      </c>
      <c r="C381" s="46">
        <v>4.2</v>
      </c>
      <c r="D381" s="46">
        <f>'LAUS File'!F341</f>
        <v>0</v>
      </c>
      <c r="E381" s="46">
        <f>'LAUS File'!G341</f>
        <v>0</v>
      </c>
      <c r="F381" s="46" t="e">
        <f>'LAUS File'!#REF!</f>
        <v>#REF!</v>
      </c>
      <c r="G381" s="46">
        <f>'LAUS File'!I341</f>
        <v>0</v>
      </c>
      <c r="H381" s="46">
        <f>'LAUS File'!J341</f>
        <v>0</v>
      </c>
      <c r="I381" s="46">
        <f>'LAUS File'!K341</f>
        <v>0</v>
      </c>
      <c r="J381" s="46">
        <f>'LAUS File'!L341</f>
        <v>0</v>
      </c>
      <c r="K381" s="46">
        <f>'LAUS File'!M341</f>
        <v>0</v>
      </c>
      <c r="L381" s="46">
        <f>'LAUS File'!N341</f>
        <v>0</v>
      </c>
      <c r="M381" s="46">
        <f>'LAUS File'!O341</f>
        <v>0</v>
      </c>
      <c r="N381" s="46">
        <f>'LAUS File'!P341</f>
        <v>0</v>
      </c>
      <c r="O381" s="46">
        <f>'LAUS File'!Q341</f>
        <v>0</v>
      </c>
    </row>
    <row r="382" spans="1:15">
      <c r="A382" s="45"/>
      <c r="B382" s="3"/>
      <c r="C382" s="21" t="s">
        <v>857</v>
      </c>
      <c r="D382" s="21"/>
      <c r="E382" s="21"/>
      <c r="F382" s="21"/>
      <c r="G382" s="21"/>
      <c r="H382" s="21"/>
      <c r="I382" s="21"/>
      <c r="J382" s="21"/>
      <c r="K382" s="21"/>
      <c r="L382" s="21"/>
      <c r="M382" s="21"/>
      <c r="N382" s="21"/>
      <c r="O382" s="21"/>
    </row>
    <row r="383" spans="1:15">
      <c r="A383" s="45" t="s">
        <v>118</v>
      </c>
      <c r="B383" s="3" t="s">
        <v>0</v>
      </c>
      <c r="C383" s="45">
        <v>9088</v>
      </c>
      <c r="D383" s="45">
        <f>'LAUS File'!F342</f>
        <v>0</v>
      </c>
      <c r="E383" s="45">
        <f>'LAUS File'!G342</f>
        <v>0</v>
      </c>
      <c r="F383" s="45" t="e">
        <f>'LAUS File'!#REF!</f>
        <v>#REF!</v>
      </c>
      <c r="G383" s="45">
        <f>'LAUS File'!I342</f>
        <v>0</v>
      </c>
      <c r="H383" s="45">
        <f>'LAUS File'!J342</f>
        <v>0</v>
      </c>
      <c r="I383" s="45">
        <f>'LAUS File'!K342</f>
        <v>0</v>
      </c>
      <c r="J383" s="45">
        <f>'LAUS File'!L342</f>
        <v>0</v>
      </c>
      <c r="K383" s="45">
        <f>'LAUS File'!M342</f>
        <v>0</v>
      </c>
      <c r="L383" s="45">
        <f>'LAUS File'!N342</f>
        <v>0</v>
      </c>
      <c r="M383" s="45">
        <f>'LAUS File'!O342</f>
        <v>0</v>
      </c>
      <c r="N383" s="45">
        <f>'LAUS File'!P342</f>
        <v>0</v>
      </c>
      <c r="O383" s="45">
        <f>'LAUS File'!Q342</f>
        <v>0</v>
      </c>
    </row>
    <row r="384" spans="1:15">
      <c r="A384" s="45"/>
      <c r="B384" s="3" t="s">
        <v>152</v>
      </c>
      <c r="C384" s="45">
        <v>8701</v>
      </c>
      <c r="D384" s="45">
        <f>'LAUS File'!F343</f>
        <v>0</v>
      </c>
      <c r="E384" s="45">
        <f>'LAUS File'!G343</f>
        <v>0</v>
      </c>
      <c r="F384" s="45" t="e">
        <f>'LAUS File'!#REF!</f>
        <v>#REF!</v>
      </c>
      <c r="G384" s="45">
        <f>'LAUS File'!I343</f>
        <v>0</v>
      </c>
      <c r="H384" s="45">
        <f>'LAUS File'!J343</f>
        <v>0</v>
      </c>
      <c r="I384" s="45">
        <f>'LAUS File'!K343</f>
        <v>0</v>
      </c>
      <c r="J384" s="45">
        <f>'LAUS File'!L343</f>
        <v>0</v>
      </c>
      <c r="K384" s="45">
        <f>'LAUS File'!M343</f>
        <v>0</v>
      </c>
      <c r="L384" s="45">
        <f>'LAUS File'!N343</f>
        <v>0</v>
      </c>
      <c r="M384" s="45">
        <f>'LAUS File'!O343</f>
        <v>0</v>
      </c>
      <c r="N384" s="45">
        <f>'LAUS File'!P343</f>
        <v>0</v>
      </c>
      <c r="O384" s="45">
        <f>'LAUS File'!Q343</f>
        <v>0</v>
      </c>
    </row>
    <row r="385" spans="1:16">
      <c r="A385" s="45"/>
      <c r="B385" s="3" t="s">
        <v>2</v>
      </c>
      <c r="C385" s="45">
        <v>387</v>
      </c>
      <c r="D385" s="45">
        <f>'LAUS File'!F344</f>
        <v>0</v>
      </c>
      <c r="E385" s="45">
        <f>'LAUS File'!G344</f>
        <v>0</v>
      </c>
      <c r="F385" s="45" t="e">
        <f>'LAUS File'!#REF!</f>
        <v>#REF!</v>
      </c>
      <c r="G385" s="45">
        <f>'LAUS File'!I344</f>
        <v>0</v>
      </c>
      <c r="H385" s="45">
        <f>'LAUS File'!J344</f>
        <v>0</v>
      </c>
      <c r="I385" s="45">
        <f>'LAUS File'!K344</f>
        <v>0</v>
      </c>
      <c r="J385" s="45">
        <f>'LAUS File'!L344</f>
        <v>0</v>
      </c>
      <c r="K385" s="45">
        <f>'LAUS File'!M344</f>
        <v>0</v>
      </c>
      <c r="L385" s="45">
        <f>'LAUS File'!N344</f>
        <v>0</v>
      </c>
      <c r="M385" s="45">
        <f>'LAUS File'!O344</f>
        <v>0</v>
      </c>
      <c r="N385" s="45">
        <f>'LAUS File'!P344</f>
        <v>0</v>
      </c>
      <c r="O385" s="45">
        <f>'LAUS File'!Q344</f>
        <v>0</v>
      </c>
    </row>
    <row r="386" spans="1:16">
      <c r="A386" s="45"/>
      <c r="B386" s="3" t="s">
        <v>3</v>
      </c>
      <c r="C386" s="46">
        <v>4.3</v>
      </c>
      <c r="D386" s="46">
        <f>'LAUS File'!F345</f>
        <v>0</v>
      </c>
      <c r="E386" s="46">
        <f>'LAUS File'!G345</f>
        <v>0</v>
      </c>
      <c r="F386" s="46" t="e">
        <f>'LAUS File'!#REF!</f>
        <v>#REF!</v>
      </c>
      <c r="G386" s="46">
        <f>'LAUS File'!I345</f>
        <v>0</v>
      </c>
      <c r="H386" s="46">
        <f>'LAUS File'!J345</f>
        <v>0</v>
      </c>
      <c r="I386" s="46">
        <f>'LAUS File'!K345</f>
        <v>0</v>
      </c>
      <c r="J386" s="46">
        <f>'LAUS File'!L345</f>
        <v>0</v>
      </c>
      <c r="K386" s="46">
        <f>'LAUS File'!M345</f>
        <v>0</v>
      </c>
      <c r="L386" s="46">
        <f>'LAUS File'!N345</f>
        <v>0</v>
      </c>
      <c r="M386" s="46">
        <f>'LAUS File'!O345</f>
        <v>0</v>
      </c>
      <c r="N386" s="46">
        <f>'LAUS File'!P345</f>
        <v>0</v>
      </c>
      <c r="O386" s="46">
        <f>'LAUS File'!Q345</f>
        <v>0</v>
      </c>
    </row>
    <row r="387" spans="1:16">
      <c r="A387" s="45"/>
      <c r="B387" s="3"/>
      <c r="C387" s="21" t="s">
        <v>857</v>
      </c>
      <c r="D387" s="21"/>
      <c r="E387" s="21"/>
      <c r="F387" s="21"/>
      <c r="G387" s="21"/>
      <c r="H387" s="21"/>
      <c r="I387" s="21"/>
      <c r="J387" s="21"/>
      <c r="K387" s="21"/>
      <c r="L387" s="21"/>
      <c r="M387" s="21"/>
      <c r="N387" s="21"/>
      <c r="O387" s="21"/>
    </row>
    <row r="388" spans="1:16">
      <c r="A388" s="45" t="s">
        <v>83</v>
      </c>
      <c r="B388" s="3" t="s">
        <v>0</v>
      </c>
      <c r="C388" s="45">
        <v>31954</v>
      </c>
      <c r="D388" s="45">
        <f>'LAUS File'!F346</f>
        <v>0</v>
      </c>
      <c r="E388" s="45">
        <f>'LAUS File'!G346</f>
        <v>0</v>
      </c>
      <c r="F388" s="45" t="e">
        <f>'LAUS File'!#REF!</f>
        <v>#REF!</v>
      </c>
      <c r="G388" s="45">
        <f>'LAUS File'!I346</f>
        <v>0</v>
      </c>
      <c r="H388" s="45">
        <f>'LAUS File'!J346</f>
        <v>0</v>
      </c>
      <c r="I388" s="45">
        <f>'LAUS File'!K346</f>
        <v>0</v>
      </c>
      <c r="J388" s="45">
        <f>'LAUS File'!L346</f>
        <v>0</v>
      </c>
      <c r="K388" s="45">
        <f>'LAUS File'!M346</f>
        <v>0</v>
      </c>
      <c r="L388" s="45">
        <f>'LAUS File'!N346</f>
        <v>0</v>
      </c>
      <c r="M388" s="45">
        <f>'LAUS File'!O346</f>
        <v>0</v>
      </c>
      <c r="N388" s="45">
        <f>'LAUS File'!P346</f>
        <v>0</v>
      </c>
      <c r="O388" s="45">
        <f>'LAUS File'!Q346</f>
        <v>0</v>
      </c>
    </row>
    <row r="389" spans="1:16">
      <c r="A389" s="45"/>
      <c r="B389" s="3" t="s">
        <v>152</v>
      </c>
      <c r="C389" s="45">
        <v>30245</v>
      </c>
      <c r="D389" s="45">
        <f>'LAUS File'!F347</f>
        <v>0</v>
      </c>
      <c r="E389" s="45">
        <f>'LAUS File'!G347</f>
        <v>0</v>
      </c>
      <c r="F389" s="45" t="e">
        <f>'LAUS File'!#REF!</f>
        <v>#REF!</v>
      </c>
      <c r="G389" s="45">
        <f>'LAUS File'!I347</f>
        <v>0</v>
      </c>
      <c r="H389" s="45">
        <f>'LAUS File'!J347</f>
        <v>0</v>
      </c>
      <c r="I389" s="45">
        <f>'LAUS File'!K347</f>
        <v>0</v>
      </c>
      <c r="J389" s="45">
        <f>'LAUS File'!L347</f>
        <v>0</v>
      </c>
      <c r="K389" s="45">
        <f>'LAUS File'!M347</f>
        <v>0</v>
      </c>
      <c r="L389" s="45">
        <f>'LAUS File'!N347</f>
        <v>0</v>
      </c>
      <c r="M389" s="45">
        <f>'LAUS File'!O347</f>
        <v>0</v>
      </c>
      <c r="N389" s="45">
        <f>'LAUS File'!P347</f>
        <v>0</v>
      </c>
      <c r="O389" s="45">
        <f>'LAUS File'!Q347</f>
        <v>0</v>
      </c>
    </row>
    <row r="390" spans="1:16">
      <c r="A390" s="45"/>
      <c r="B390" s="3" t="s">
        <v>2</v>
      </c>
      <c r="C390" s="45">
        <v>1709</v>
      </c>
      <c r="D390" s="45">
        <f>'LAUS File'!F348</f>
        <v>0</v>
      </c>
      <c r="E390" s="45">
        <f>'LAUS File'!G348</f>
        <v>0</v>
      </c>
      <c r="F390" s="45" t="e">
        <f>'LAUS File'!#REF!</f>
        <v>#REF!</v>
      </c>
      <c r="G390" s="45">
        <f>'LAUS File'!I348</f>
        <v>0</v>
      </c>
      <c r="H390" s="45">
        <f>'LAUS File'!J348</f>
        <v>0</v>
      </c>
      <c r="I390" s="45">
        <f>'LAUS File'!K348</f>
        <v>0</v>
      </c>
      <c r="J390" s="45">
        <f>'LAUS File'!L348</f>
        <v>0</v>
      </c>
      <c r="K390" s="45">
        <f>'LAUS File'!M348</f>
        <v>0</v>
      </c>
      <c r="L390" s="45">
        <f>'LAUS File'!N348</f>
        <v>0</v>
      </c>
      <c r="M390" s="45">
        <f>'LAUS File'!O348</f>
        <v>0</v>
      </c>
      <c r="N390" s="45">
        <f>'LAUS File'!P348</f>
        <v>0</v>
      </c>
      <c r="O390" s="45">
        <f>'LAUS File'!Q348</f>
        <v>0</v>
      </c>
    </row>
    <row r="391" spans="1:16">
      <c r="A391" s="45"/>
      <c r="B391" s="3" t="s">
        <v>3</v>
      </c>
      <c r="C391" s="46">
        <v>5.3</v>
      </c>
      <c r="D391" s="46">
        <f>'LAUS File'!F349</f>
        <v>0</v>
      </c>
      <c r="E391" s="46">
        <f>'LAUS File'!G349</f>
        <v>0</v>
      </c>
      <c r="F391" s="46" t="e">
        <f>'LAUS File'!#REF!</f>
        <v>#REF!</v>
      </c>
      <c r="G391" s="46">
        <f>'LAUS File'!I349</f>
        <v>0</v>
      </c>
      <c r="H391" s="46">
        <f>'LAUS File'!J349</f>
        <v>0</v>
      </c>
      <c r="I391" s="46">
        <f>'LAUS File'!K349</f>
        <v>0</v>
      </c>
      <c r="J391" s="46">
        <f>'LAUS File'!L349</f>
        <v>0</v>
      </c>
      <c r="K391" s="46">
        <f>'LAUS File'!M349</f>
        <v>0</v>
      </c>
      <c r="L391" s="46">
        <f>'LAUS File'!N349</f>
        <v>0</v>
      </c>
      <c r="M391" s="46">
        <f>'LAUS File'!O349</f>
        <v>0</v>
      </c>
      <c r="N391" s="46">
        <f>'LAUS File'!P349</f>
        <v>0</v>
      </c>
      <c r="O391" s="46">
        <f>'LAUS File'!Q349</f>
        <v>0</v>
      </c>
    </row>
    <row r="392" spans="1:16">
      <c r="A392" s="45"/>
      <c r="B392" s="3"/>
      <c r="C392" s="21" t="s">
        <v>857</v>
      </c>
      <c r="D392" s="21"/>
      <c r="E392" s="21"/>
      <c r="F392" s="21"/>
      <c r="G392" s="21"/>
      <c r="H392" s="21"/>
      <c r="I392" s="21"/>
      <c r="J392" s="21"/>
      <c r="K392" s="21"/>
      <c r="L392" s="21"/>
      <c r="M392" s="21"/>
      <c r="N392" s="21"/>
      <c r="O392" s="21"/>
    </row>
    <row r="393" spans="1:16">
      <c r="A393" s="45" t="s">
        <v>84</v>
      </c>
      <c r="B393" s="3" t="s">
        <v>0</v>
      </c>
      <c r="C393" s="45">
        <v>12782</v>
      </c>
      <c r="D393" s="45">
        <f>'LAUS File'!F350</f>
        <v>0</v>
      </c>
      <c r="E393" s="45">
        <f>'LAUS File'!G350</f>
        <v>0</v>
      </c>
      <c r="F393" s="45" t="e">
        <f>'LAUS File'!#REF!</f>
        <v>#REF!</v>
      </c>
      <c r="G393" s="45">
        <f>'LAUS File'!I350</f>
        <v>0</v>
      </c>
      <c r="H393" s="45">
        <f>'LAUS File'!J350</f>
        <v>0</v>
      </c>
      <c r="I393" s="45">
        <f>'LAUS File'!K350</f>
        <v>0</v>
      </c>
      <c r="J393" s="45">
        <f>'LAUS File'!L350</f>
        <v>0</v>
      </c>
      <c r="K393" s="45">
        <f>'LAUS File'!M350</f>
        <v>0</v>
      </c>
      <c r="L393" s="45">
        <f>'LAUS File'!N350</f>
        <v>0</v>
      </c>
      <c r="M393" s="45">
        <f>'LAUS File'!O350</f>
        <v>0</v>
      </c>
      <c r="N393" s="45">
        <f>'LAUS File'!P350</f>
        <v>0</v>
      </c>
      <c r="O393" s="45">
        <f>'LAUS File'!Q350</f>
        <v>0</v>
      </c>
      <c r="P393" s="45"/>
    </row>
    <row r="394" spans="1:16">
      <c r="A394" s="45"/>
      <c r="B394" s="3" t="s">
        <v>152</v>
      </c>
      <c r="C394" s="45">
        <v>12014</v>
      </c>
      <c r="D394" s="45">
        <f>'LAUS File'!F351</f>
        <v>0</v>
      </c>
      <c r="E394" s="45">
        <f>'LAUS File'!G351</f>
        <v>0</v>
      </c>
      <c r="F394" s="45" t="e">
        <f>'LAUS File'!#REF!</f>
        <v>#REF!</v>
      </c>
      <c r="G394" s="45">
        <f>'LAUS File'!I351</f>
        <v>0</v>
      </c>
      <c r="H394" s="45">
        <f>'LAUS File'!J351</f>
        <v>0</v>
      </c>
      <c r="I394" s="45">
        <f>'LAUS File'!K351</f>
        <v>0</v>
      </c>
      <c r="J394" s="45">
        <f>'LAUS File'!L351</f>
        <v>0</v>
      </c>
      <c r="K394" s="45">
        <f>'LAUS File'!M351</f>
        <v>0</v>
      </c>
      <c r="L394" s="45">
        <f>'LAUS File'!N351</f>
        <v>0</v>
      </c>
      <c r="M394" s="45">
        <f>'LAUS File'!O351</f>
        <v>0</v>
      </c>
      <c r="N394" s="45">
        <f>'LAUS File'!P351</f>
        <v>0</v>
      </c>
      <c r="O394" s="45">
        <f>'LAUS File'!Q351</f>
        <v>0</v>
      </c>
      <c r="P394" s="45"/>
    </row>
    <row r="395" spans="1:16">
      <c r="A395" s="45"/>
      <c r="B395" s="3" t="s">
        <v>2</v>
      </c>
      <c r="C395" s="45">
        <v>768</v>
      </c>
      <c r="D395" s="45">
        <f>'LAUS File'!F352</f>
        <v>0</v>
      </c>
      <c r="E395" s="45">
        <f>'LAUS File'!G352</f>
        <v>0</v>
      </c>
      <c r="F395" s="45" t="e">
        <f>'LAUS File'!#REF!</f>
        <v>#REF!</v>
      </c>
      <c r="G395" s="45">
        <f>'LAUS File'!I352</f>
        <v>0</v>
      </c>
      <c r="H395" s="45">
        <f>'LAUS File'!J352</f>
        <v>0</v>
      </c>
      <c r="I395" s="45">
        <f>'LAUS File'!K352</f>
        <v>0</v>
      </c>
      <c r="J395" s="45">
        <f>'LAUS File'!L352</f>
        <v>0</v>
      </c>
      <c r="K395" s="45">
        <f>'LAUS File'!M352</f>
        <v>0</v>
      </c>
      <c r="L395" s="45">
        <f>'LAUS File'!N352</f>
        <v>0</v>
      </c>
      <c r="M395" s="45">
        <f>'LAUS File'!O352</f>
        <v>0</v>
      </c>
      <c r="N395" s="45">
        <f>'LAUS File'!P352</f>
        <v>0</v>
      </c>
      <c r="O395" s="45">
        <f>'LAUS File'!Q352</f>
        <v>0</v>
      </c>
      <c r="P395" s="45"/>
    </row>
    <row r="396" spans="1:16">
      <c r="A396" s="45"/>
      <c r="B396" s="3" t="s">
        <v>3</v>
      </c>
      <c r="C396" s="46">
        <v>6</v>
      </c>
      <c r="D396" s="46">
        <f>'LAUS File'!F353</f>
        <v>0</v>
      </c>
      <c r="E396" s="46">
        <f>'LAUS File'!G353</f>
        <v>0</v>
      </c>
      <c r="F396" s="46" t="e">
        <f>'LAUS File'!#REF!</f>
        <v>#REF!</v>
      </c>
      <c r="G396" s="46">
        <f>'LAUS File'!I353</f>
        <v>0</v>
      </c>
      <c r="H396" s="46">
        <f>'LAUS File'!J353</f>
        <v>0</v>
      </c>
      <c r="I396" s="46">
        <f>'LAUS File'!K353</f>
        <v>0</v>
      </c>
      <c r="J396" s="46">
        <f>'LAUS File'!L353</f>
        <v>0</v>
      </c>
      <c r="K396" s="46">
        <f>'LAUS File'!M353</f>
        <v>0</v>
      </c>
      <c r="L396" s="46">
        <f>'LAUS File'!N353</f>
        <v>0</v>
      </c>
      <c r="M396" s="46">
        <f>'LAUS File'!O353</f>
        <v>0</v>
      </c>
      <c r="N396" s="46">
        <f>'LAUS File'!P353</f>
        <v>0</v>
      </c>
      <c r="O396" s="46">
        <f>'LAUS File'!Q353</f>
        <v>0</v>
      </c>
      <c r="P396" s="46"/>
    </row>
    <row r="397" spans="1:16">
      <c r="A397" s="45"/>
      <c r="B397" s="3"/>
      <c r="C397" s="21" t="s">
        <v>857</v>
      </c>
      <c r="D397" s="21"/>
      <c r="E397" s="21"/>
      <c r="F397" s="21"/>
      <c r="G397" s="21"/>
      <c r="H397" s="21"/>
      <c r="I397" s="21"/>
      <c r="J397" s="21"/>
      <c r="K397" s="21"/>
      <c r="L397" s="21"/>
      <c r="M397" s="21"/>
      <c r="N397" s="21"/>
      <c r="O397" s="21"/>
      <c r="P397" s="46"/>
    </row>
    <row r="398" spans="1:16">
      <c r="A398" s="45" t="s">
        <v>85</v>
      </c>
      <c r="B398" s="3" t="s">
        <v>0</v>
      </c>
      <c r="C398" s="45">
        <v>3235</v>
      </c>
      <c r="D398" s="45">
        <f>'LAUS File'!F354</f>
        <v>0</v>
      </c>
      <c r="E398" s="45">
        <f>'LAUS File'!G354</f>
        <v>0</v>
      </c>
      <c r="F398" s="45" t="e">
        <f>'LAUS File'!#REF!</f>
        <v>#REF!</v>
      </c>
      <c r="G398" s="45">
        <f>'LAUS File'!I354</f>
        <v>0</v>
      </c>
      <c r="H398" s="45">
        <f>'LAUS File'!J354</f>
        <v>0</v>
      </c>
      <c r="I398" s="45">
        <f>'LAUS File'!K354</f>
        <v>0</v>
      </c>
      <c r="J398" s="45">
        <f>'LAUS File'!L354</f>
        <v>0</v>
      </c>
      <c r="K398" s="45">
        <f>'LAUS File'!M354</f>
        <v>0</v>
      </c>
      <c r="L398" s="45">
        <f>'LAUS File'!N354</f>
        <v>0</v>
      </c>
      <c r="M398" s="45">
        <f>'LAUS File'!O354</f>
        <v>0</v>
      </c>
      <c r="N398" s="45">
        <f>'LAUS File'!P354</f>
        <v>0</v>
      </c>
      <c r="O398" s="45">
        <f>'LAUS File'!Q354</f>
        <v>0</v>
      </c>
      <c r="P398" s="21"/>
    </row>
    <row r="399" spans="1:16">
      <c r="A399" s="45"/>
      <c r="B399" s="3" t="s">
        <v>152</v>
      </c>
      <c r="C399" s="45">
        <v>3085</v>
      </c>
      <c r="D399" s="45">
        <f>'LAUS File'!F355</f>
        <v>0</v>
      </c>
      <c r="E399" s="45">
        <f>'LAUS File'!G355</f>
        <v>0</v>
      </c>
      <c r="F399" s="45" t="e">
        <f>'LAUS File'!#REF!</f>
        <v>#REF!</v>
      </c>
      <c r="G399" s="45">
        <f>'LAUS File'!I355</f>
        <v>0</v>
      </c>
      <c r="H399" s="45">
        <f>'LAUS File'!J355</f>
        <v>0</v>
      </c>
      <c r="I399" s="45">
        <f>'LAUS File'!K355</f>
        <v>0</v>
      </c>
      <c r="J399" s="45">
        <f>'LAUS File'!L355</f>
        <v>0</v>
      </c>
      <c r="K399" s="45">
        <f>'LAUS File'!M355</f>
        <v>0</v>
      </c>
      <c r="L399" s="45">
        <f>'LAUS File'!N355</f>
        <v>0</v>
      </c>
      <c r="M399" s="45">
        <f>'LAUS File'!O355</f>
        <v>0</v>
      </c>
      <c r="N399" s="45">
        <f>'LAUS File'!P355</f>
        <v>0</v>
      </c>
      <c r="O399" s="45">
        <f>'LAUS File'!Q355</f>
        <v>0</v>
      </c>
      <c r="P399" s="45"/>
    </row>
    <row r="400" spans="1:16">
      <c r="A400" s="45"/>
      <c r="B400" s="3" t="s">
        <v>2</v>
      </c>
      <c r="C400" s="45">
        <v>150</v>
      </c>
      <c r="D400" s="45">
        <f>'LAUS File'!F356</f>
        <v>0</v>
      </c>
      <c r="E400" s="45">
        <f>'LAUS File'!G356</f>
        <v>0</v>
      </c>
      <c r="F400" s="45" t="e">
        <f>'LAUS File'!#REF!</f>
        <v>#REF!</v>
      </c>
      <c r="G400" s="45">
        <f>'LAUS File'!I356</f>
        <v>0</v>
      </c>
      <c r="H400" s="45">
        <f>'LAUS File'!J356</f>
        <v>0</v>
      </c>
      <c r="I400" s="45">
        <f>'LAUS File'!K356</f>
        <v>0</v>
      </c>
      <c r="J400" s="45">
        <f>'LAUS File'!L356</f>
        <v>0</v>
      </c>
      <c r="K400" s="45">
        <f>'LAUS File'!M356</f>
        <v>0</v>
      </c>
      <c r="L400" s="45">
        <f>'LAUS File'!N356</f>
        <v>0</v>
      </c>
      <c r="M400" s="45">
        <f>'LAUS File'!O356</f>
        <v>0</v>
      </c>
      <c r="N400" s="45">
        <f>'LAUS File'!P356</f>
        <v>0</v>
      </c>
      <c r="O400" s="45">
        <f>'LAUS File'!Q356</f>
        <v>0</v>
      </c>
      <c r="P400" s="45"/>
    </row>
    <row r="401" spans="1:16">
      <c r="A401" s="45"/>
      <c r="B401" s="3" t="s">
        <v>3</v>
      </c>
      <c r="C401" s="46">
        <v>4.5999999999999996</v>
      </c>
      <c r="D401" s="46">
        <f>'LAUS File'!F357</f>
        <v>0</v>
      </c>
      <c r="E401" s="46">
        <f>'LAUS File'!G357</f>
        <v>0</v>
      </c>
      <c r="F401" s="46" t="e">
        <f>'LAUS File'!#REF!</f>
        <v>#REF!</v>
      </c>
      <c r="G401" s="46">
        <f>'LAUS File'!I357</f>
        <v>0</v>
      </c>
      <c r="H401" s="46">
        <f>'LAUS File'!J357</f>
        <v>0</v>
      </c>
      <c r="I401" s="46">
        <f>'LAUS File'!K357</f>
        <v>0</v>
      </c>
      <c r="J401" s="46">
        <f>'LAUS File'!L357</f>
        <v>0</v>
      </c>
      <c r="K401" s="46">
        <f>'LAUS File'!M357</f>
        <v>0</v>
      </c>
      <c r="L401" s="46">
        <f>'LAUS File'!N357</f>
        <v>0</v>
      </c>
      <c r="M401" s="46">
        <f>'LAUS File'!O357</f>
        <v>0</v>
      </c>
      <c r="N401" s="46">
        <f>'LAUS File'!P357</f>
        <v>0</v>
      </c>
      <c r="O401" s="46">
        <f>'LAUS File'!Q357</f>
        <v>0</v>
      </c>
      <c r="P401" s="45"/>
    </row>
    <row r="402" spans="1:16">
      <c r="A402" s="45"/>
      <c r="B402" s="3"/>
      <c r="C402" s="21" t="s">
        <v>857</v>
      </c>
      <c r="D402" s="21"/>
      <c r="E402" s="21"/>
      <c r="F402" s="21"/>
      <c r="G402" s="21"/>
      <c r="H402" s="21"/>
      <c r="I402" s="21"/>
      <c r="J402" s="21"/>
      <c r="K402" s="21"/>
      <c r="L402" s="21"/>
      <c r="M402" s="21"/>
      <c r="N402" s="21"/>
      <c r="O402" s="21"/>
      <c r="P402" s="45"/>
    </row>
    <row r="403" spans="1:16">
      <c r="A403" s="45" t="s">
        <v>119</v>
      </c>
      <c r="B403" s="3" t="s">
        <v>0</v>
      </c>
      <c r="C403" s="45">
        <v>30978</v>
      </c>
      <c r="D403" s="45">
        <f>'LAUS File'!F358</f>
        <v>0</v>
      </c>
      <c r="E403" s="45">
        <f>'LAUS File'!G358</f>
        <v>0</v>
      </c>
      <c r="F403" s="45" t="e">
        <f>'LAUS File'!#REF!</f>
        <v>#REF!</v>
      </c>
      <c r="G403" s="45">
        <f>'LAUS File'!I358</f>
        <v>0</v>
      </c>
      <c r="H403" s="45">
        <f>'LAUS File'!J358</f>
        <v>0</v>
      </c>
      <c r="I403" s="45">
        <f>'LAUS File'!K358</f>
        <v>0</v>
      </c>
      <c r="J403" s="45">
        <f>'LAUS File'!L358</f>
        <v>0</v>
      </c>
      <c r="K403" s="45">
        <f>'LAUS File'!M358</f>
        <v>0</v>
      </c>
      <c r="L403" s="45">
        <f>'LAUS File'!N358</f>
        <v>0</v>
      </c>
      <c r="M403" s="45">
        <f>'LAUS File'!O358</f>
        <v>0</v>
      </c>
      <c r="N403" s="45">
        <f>'LAUS File'!P358</f>
        <v>0</v>
      </c>
      <c r="O403" s="45">
        <f>'LAUS File'!Q358</f>
        <v>0</v>
      </c>
      <c r="P403" s="21"/>
    </row>
    <row r="404" spans="1:16">
      <c r="A404" s="45"/>
      <c r="B404" s="3" t="s">
        <v>152</v>
      </c>
      <c r="C404" s="45">
        <v>28939</v>
      </c>
      <c r="D404" s="45">
        <f>'LAUS File'!F359</f>
        <v>0</v>
      </c>
      <c r="E404" s="45">
        <f>'LAUS File'!G359</f>
        <v>0</v>
      </c>
      <c r="F404" s="45" t="e">
        <f>'LAUS File'!#REF!</f>
        <v>#REF!</v>
      </c>
      <c r="G404" s="45">
        <f>'LAUS File'!I359</f>
        <v>0</v>
      </c>
      <c r="H404" s="45">
        <f>'LAUS File'!J359</f>
        <v>0</v>
      </c>
      <c r="I404" s="45">
        <f>'LAUS File'!K359</f>
        <v>0</v>
      </c>
      <c r="J404" s="45">
        <f>'LAUS File'!L359</f>
        <v>0</v>
      </c>
      <c r="K404" s="45">
        <f>'LAUS File'!M359</f>
        <v>0</v>
      </c>
      <c r="L404" s="45">
        <f>'LAUS File'!N359</f>
        <v>0</v>
      </c>
      <c r="M404" s="45">
        <f>'LAUS File'!O359</f>
        <v>0</v>
      </c>
      <c r="N404" s="45">
        <f>'LAUS File'!P359</f>
        <v>0</v>
      </c>
      <c r="O404" s="45">
        <f>'LAUS File'!Q359</f>
        <v>0</v>
      </c>
    </row>
    <row r="405" spans="1:16">
      <c r="A405" s="45"/>
      <c r="B405" s="3" t="s">
        <v>2</v>
      </c>
      <c r="C405" s="45">
        <v>2039</v>
      </c>
      <c r="D405" s="45">
        <f>'LAUS File'!F360</f>
        <v>0</v>
      </c>
      <c r="E405" s="45">
        <f>'LAUS File'!G360</f>
        <v>0</v>
      </c>
      <c r="F405" s="45" t="e">
        <f>'LAUS File'!#REF!</f>
        <v>#REF!</v>
      </c>
      <c r="G405" s="45">
        <f>'LAUS File'!I360</f>
        <v>0</v>
      </c>
      <c r="H405" s="45">
        <f>'LAUS File'!J360</f>
        <v>0</v>
      </c>
      <c r="I405" s="45">
        <f>'LAUS File'!K360</f>
        <v>0</v>
      </c>
      <c r="J405" s="45">
        <f>'LAUS File'!L360</f>
        <v>0</v>
      </c>
      <c r="K405" s="45">
        <f>'LAUS File'!M360</f>
        <v>0</v>
      </c>
      <c r="L405" s="45">
        <f>'LAUS File'!N360</f>
        <v>0</v>
      </c>
      <c r="M405" s="45">
        <f>'LAUS File'!O360</f>
        <v>0</v>
      </c>
      <c r="N405" s="45">
        <f>'LAUS File'!P360</f>
        <v>0</v>
      </c>
      <c r="O405" s="45">
        <f>'LAUS File'!Q360</f>
        <v>0</v>
      </c>
    </row>
    <row r="406" spans="1:16">
      <c r="A406" s="45"/>
      <c r="B406" s="3" t="s">
        <v>3</v>
      </c>
      <c r="C406" s="46">
        <v>6.6</v>
      </c>
      <c r="D406" s="46">
        <f>'LAUS File'!F361</f>
        <v>0</v>
      </c>
      <c r="E406" s="46">
        <f>'LAUS File'!G361</f>
        <v>0</v>
      </c>
      <c r="F406" s="46" t="e">
        <f>'LAUS File'!#REF!</f>
        <v>#REF!</v>
      </c>
      <c r="G406" s="46">
        <f>'LAUS File'!I361</f>
        <v>0</v>
      </c>
      <c r="H406" s="46">
        <f>'LAUS File'!J361</f>
        <v>0</v>
      </c>
      <c r="I406" s="46">
        <f>'LAUS File'!K361</f>
        <v>0</v>
      </c>
      <c r="J406" s="46">
        <f>'LAUS File'!L361</f>
        <v>0</v>
      </c>
      <c r="K406" s="46">
        <f>'LAUS File'!M361</f>
        <v>0</v>
      </c>
      <c r="L406" s="46">
        <f>'LAUS File'!N361</f>
        <v>0</v>
      </c>
      <c r="M406" s="46">
        <f>'LAUS File'!O361</f>
        <v>0</v>
      </c>
      <c r="N406" s="46">
        <f>'LAUS File'!P361</f>
        <v>0</v>
      </c>
      <c r="O406" s="46">
        <f>'LAUS File'!Q361</f>
        <v>0</v>
      </c>
    </row>
    <row r="407" spans="1:16">
      <c r="A407" s="45"/>
      <c r="B407" s="3"/>
      <c r="C407" s="21" t="s">
        <v>857</v>
      </c>
      <c r="D407" s="21"/>
      <c r="E407" s="21"/>
      <c r="F407" s="21"/>
      <c r="G407" s="21"/>
      <c r="H407" s="21"/>
      <c r="I407" s="21"/>
      <c r="J407" s="21"/>
      <c r="K407" s="21"/>
      <c r="L407" s="21"/>
      <c r="M407" s="21"/>
      <c r="N407" s="21"/>
      <c r="O407" s="21"/>
    </row>
    <row r="408" spans="1:16">
      <c r="A408" s="45" t="s">
        <v>189</v>
      </c>
      <c r="B408" s="3" t="s">
        <v>0</v>
      </c>
      <c r="C408" s="45">
        <v>3943</v>
      </c>
      <c r="D408" s="45">
        <f>'LAUS File'!F362</f>
        <v>0</v>
      </c>
      <c r="E408" s="45">
        <f>'LAUS File'!G362</f>
        <v>0</v>
      </c>
      <c r="F408" s="45" t="e">
        <f>'LAUS File'!#REF!</f>
        <v>#REF!</v>
      </c>
      <c r="G408" s="45">
        <f>'LAUS File'!I362</f>
        <v>0</v>
      </c>
      <c r="H408" s="45">
        <f>'LAUS File'!J362</f>
        <v>0</v>
      </c>
      <c r="I408" s="45">
        <f>'LAUS File'!K362</f>
        <v>0</v>
      </c>
      <c r="J408" s="45">
        <f>'LAUS File'!L362</f>
        <v>0</v>
      </c>
      <c r="K408" s="45">
        <f>'LAUS File'!M362</f>
        <v>0</v>
      </c>
      <c r="L408" s="45">
        <f>'LAUS File'!N362</f>
        <v>0</v>
      </c>
      <c r="M408" s="45">
        <f>'LAUS File'!O362</f>
        <v>0</v>
      </c>
      <c r="N408" s="45">
        <f>'LAUS File'!P362</f>
        <v>0</v>
      </c>
      <c r="O408" s="45">
        <f>'LAUS File'!Q362</f>
        <v>0</v>
      </c>
    </row>
    <row r="409" spans="1:16">
      <c r="A409" s="45"/>
      <c r="B409" s="3" t="s">
        <v>152</v>
      </c>
      <c r="C409" s="45">
        <v>3753</v>
      </c>
      <c r="D409" s="45">
        <f>'LAUS File'!F363</f>
        <v>0</v>
      </c>
      <c r="E409" s="45">
        <f>'LAUS File'!G363</f>
        <v>0</v>
      </c>
      <c r="F409" s="45" t="e">
        <f>'LAUS File'!#REF!</f>
        <v>#REF!</v>
      </c>
      <c r="G409" s="45">
        <f>'LAUS File'!I363</f>
        <v>0</v>
      </c>
      <c r="H409" s="45">
        <f>'LAUS File'!J363</f>
        <v>0</v>
      </c>
      <c r="I409" s="45">
        <f>'LAUS File'!K363</f>
        <v>0</v>
      </c>
      <c r="J409" s="45">
        <f>'LAUS File'!L363</f>
        <v>0</v>
      </c>
      <c r="K409" s="45">
        <f>'LAUS File'!M363</f>
        <v>0</v>
      </c>
      <c r="L409" s="45">
        <f>'LAUS File'!N363</f>
        <v>0</v>
      </c>
      <c r="M409" s="45">
        <f>'LAUS File'!O363</f>
        <v>0</v>
      </c>
      <c r="N409" s="45">
        <f>'LAUS File'!P363</f>
        <v>0</v>
      </c>
      <c r="O409" s="45">
        <f>'LAUS File'!Q363</f>
        <v>0</v>
      </c>
    </row>
    <row r="410" spans="1:16">
      <c r="A410" s="45"/>
      <c r="B410" s="3" t="s">
        <v>2</v>
      </c>
      <c r="C410" s="45">
        <v>190</v>
      </c>
      <c r="D410" s="45">
        <f>'LAUS File'!F364</f>
        <v>0</v>
      </c>
      <c r="E410" s="45">
        <f>'LAUS File'!G364</f>
        <v>0</v>
      </c>
      <c r="F410" s="45" t="e">
        <f>'LAUS File'!#REF!</f>
        <v>#REF!</v>
      </c>
      <c r="G410" s="45">
        <f>'LAUS File'!I364</f>
        <v>0</v>
      </c>
      <c r="H410" s="45">
        <f>'LAUS File'!J364</f>
        <v>0</v>
      </c>
      <c r="I410" s="45">
        <f>'LAUS File'!K364</f>
        <v>0</v>
      </c>
      <c r="J410" s="45">
        <f>'LAUS File'!L364</f>
        <v>0</v>
      </c>
      <c r="K410" s="45">
        <f>'LAUS File'!M364</f>
        <v>0</v>
      </c>
      <c r="L410" s="45">
        <f>'LAUS File'!N364</f>
        <v>0</v>
      </c>
      <c r="M410" s="45">
        <f>'LAUS File'!O364</f>
        <v>0</v>
      </c>
      <c r="N410" s="45">
        <f>'LAUS File'!P364</f>
        <v>0</v>
      </c>
      <c r="O410" s="45">
        <f>'LAUS File'!Q364</f>
        <v>0</v>
      </c>
    </row>
    <row r="411" spans="1:16">
      <c r="A411" s="45"/>
      <c r="B411" s="3" t="s">
        <v>3</v>
      </c>
      <c r="C411" s="46">
        <v>4.8</v>
      </c>
      <c r="D411" s="46">
        <f>'LAUS File'!F365</f>
        <v>0</v>
      </c>
      <c r="E411" s="46">
        <f>'LAUS File'!G365</f>
        <v>0</v>
      </c>
      <c r="F411" s="46" t="e">
        <f>'LAUS File'!#REF!</f>
        <v>#REF!</v>
      </c>
      <c r="G411" s="46">
        <f>'LAUS File'!I365</f>
        <v>0</v>
      </c>
      <c r="H411" s="46">
        <f>'LAUS File'!J365</f>
        <v>0</v>
      </c>
      <c r="I411" s="46">
        <f>'LAUS File'!K365</f>
        <v>0</v>
      </c>
      <c r="J411" s="46">
        <f>'LAUS File'!L365</f>
        <v>0</v>
      </c>
      <c r="K411" s="46">
        <f>'LAUS File'!M365</f>
        <v>0</v>
      </c>
      <c r="L411" s="46">
        <f>'LAUS File'!N365</f>
        <v>0</v>
      </c>
      <c r="M411" s="46">
        <f>'LAUS File'!O365</f>
        <v>0</v>
      </c>
      <c r="N411" s="46">
        <f>'LAUS File'!P365</f>
        <v>0</v>
      </c>
      <c r="O411" s="46">
        <f>'LAUS File'!Q365</f>
        <v>0</v>
      </c>
    </row>
    <row r="412" spans="1:16">
      <c r="A412" s="45"/>
      <c r="B412" s="3"/>
      <c r="C412" s="46" t="s">
        <v>857</v>
      </c>
      <c r="D412" s="46"/>
      <c r="E412" s="46"/>
      <c r="F412" s="46"/>
      <c r="G412" s="46"/>
      <c r="H412" s="46"/>
      <c r="I412" s="46"/>
      <c r="J412" s="46"/>
      <c r="K412" s="46"/>
      <c r="L412" s="46"/>
      <c r="M412" s="46"/>
      <c r="N412" s="46"/>
      <c r="O412" s="46"/>
    </row>
    <row r="413" spans="1:16">
      <c r="A413" s="45" t="s">
        <v>86</v>
      </c>
      <c r="B413" s="3" t="s">
        <v>0</v>
      </c>
      <c r="C413" s="45">
        <v>2278</v>
      </c>
      <c r="D413" s="45">
        <f>'LAUS File'!F366</f>
        <v>0</v>
      </c>
      <c r="E413" s="45">
        <f>'LAUS File'!G366</f>
        <v>0</v>
      </c>
      <c r="F413" s="45" t="e">
        <f>'LAUS File'!#REF!</f>
        <v>#REF!</v>
      </c>
      <c r="G413" s="45">
        <f>'LAUS File'!I366</f>
        <v>0</v>
      </c>
      <c r="H413" s="45">
        <f>'LAUS File'!J366</f>
        <v>0</v>
      </c>
      <c r="I413" s="45">
        <f>'LAUS File'!K366</f>
        <v>0</v>
      </c>
      <c r="J413" s="45">
        <f>'LAUS File'!L366</f>
        <v>0</v>
      </c>
      <c r="K413" s="45">
        <f>'LAUS File'!M366</f>
        <v>0</v>
      </c>
      <c r="L413" s="45">
        <f>'LAUS File'!N366</f>
        <v>0</v>
      </c>
      <c r="M413" s="45">
        <f>'LAUS File'!O366</f>
        <v>0</v>
      </c>
      <c r="N413" s="45">
        <f>'LAUS File'!P366</f>
        <v>0</v>
      </c>
      <c r="O413" s="45">
        <f>'LAUS File'!Q366</f>
        <v>0</v>
      </c>
    </row>
    <row r="414" spans="1:16">
      <c r="A414" s="45"/>
      <c r="B414" s="3" t="s">
        <v>152</v>
      </c>
      <c r="C414" s="45">
        <v>2156</v>
      </c>
      <c r="D414" s="45">
        <f>'LAUS File'!F367</f>
        <v>0</v>
      </c>
      <c r="E414" s="45">
        <f>'LAUS File'!G367</f>
        <v>0</v>
      </c>
      <c r="F414" s="45" t="e">
        <f>'LAUS File'!#REF!</f>
        <v>#REF!</v>
      </c>
      <c r="G414" s="45">
        <f>'LAUS File'!I367</f>
        <v>0</v>
      </c>
      <c r="H414" s="45">
        <f>'LAUS File'!J367</f>
        <v>0</v>
      </c>
      <c r="I414" s="45">
        <f>'LAUS File'!K367</f>
        <v>0</v>
      </c>
      <c r="J414" s="45">
        <f>'LAUS File'!L367</f>
        <v>0</v>
      </c>
      <c r="K414" s="45">
        <f>'LAUS File'!M367</f>
        <v>0</v>
      </c>
      <c r="L414" s="45">
        <f>'LAUS File'!N367</f>
        <v>0</v>
      </c>
      <c r="M414" s="45">
        <f>'LAUS File'!O367</f>
        <v>0</v>
      </c>
      <c r="N414" s="45">
        <f>'LAUS File'!P367</f>
        <v>0</v>
      </c>
      <c r="O414" s="45">
        <f>'LAUS File'!Q367</f>
        <v>0</v>
      </c>
    </row>
    <row r="415" spans="1:16">
      <c r="A415" s="45"/>
      <c r="B415" s="3" t="s">
        <v>2</v>
      </c>
      <c r="C415" s="45">
        <v>122</v>
      </c>
      <c r="D415" s="45">
        <f>'LAUS File'!F368</f>
        <v>0</v>
      </c>
      <c r="E415" s="45">
        <f>'LAUS File'!G368</f>
        <v>0</v>
      </c>
      <c r="F415" s="45" t="e">
        <f>'LAUS File'!#REF!</f>
        <v>#REF!</v>
      </c>
      <c r="G415" s="45">
        <f>'LAUS File'!I368</f>
        <v>0</v>
      </c>
      <c r="H415" s="45">
        <f>'LAUS File'!J368</f>
        <v>0</v>
      </c>
      <c r="I415" s="45">
        <f>'LAUS File'!K368</f>
        <v>0</v>
      </c>
      <c r="J415" s="45">
        <f>'LAUS File'!L368</f>
        <v>0</v>
      </c>
      <c r="K415" s="45">
        <f>'LAUS File'!M368</f>
        <v>0</v>
      </c>
      <c r="L415" s="45">
        <f>'LAUS File'!N368</f>
        <v>0</v>
      </c>
      <c r="M415" s="45">
        <f>'LAUS File'!O368</f>
        <v>0</v>
      </c>
      <c r="N415" s="45">
        <f>'LAUS File'!P368</f>
        <v>0</v>
      </c>
      <c r="O415" s="45">
        <f>'LAUS File'!Q368</f>
        <v>0</v>
      </c>
    </row>
    <row r="416" spans="1:16">
      <c r="A416" s="45"/>
      <c r="B416" s="3" t="s">
        <v>3</v>
      </c>
      <c r="C416" s="46">
        <v>5.4</v>
      </c>
      <c r="D416" s="46">
        <f>'LAUS File'!F369</f>
        <v>0</v>
      </c>
      <c r="E416" s="46">
        <f>'LAUS File'!G369</f>
        <v>0</v>
      </c>
      <c r="F416" s="46" t="e">
        <f>'LAUS File'!#REF!</f>
        <v>#REF!</v>
      </c>
      <c r="G416" s="46">
        <f>'LAUS File'!I369</f>
        <v>0</v>
      </c>
      <c r="H416" s="46">
        <f>'LAUS File'!J369</f>
        <v>0</v>
      </c>
      <c r="I416" s="46">
        <f>'LAUS File'!K369</f>
        <v>0</v>
      </c>
      <c r="J416" s="46">
        <f>'LAUS File'!L369</f>
        <v>0</v>
      </c>
      <c r="K416" s="46">
        <f>'LAUS File'!M369</f>
        <v>0</v>
      </c>
      <c r="L416" s="46">
        <f>'LAUS File'!N369</f>
        <v>0</v>
      </c>
      <c r="M416" s="46">
        <f>'LAUS File'!O369</f>
        <v>0</v>
      </c>
      <c r="N416" s="46">
        <f>'LAUS File'!P369</f>
        <v>0</v>
      </c>
      <c r="O416" s="46">
        <f>'LAUS File'!Q369</f>
        <v>0</v>
      </c>
    </row>
    <row r="417" spans="1:15">
      <c r="A417" s="45"/>
      <c r="B417" s="3"/>
      <c r="C417" s="46" t="s">
        <v>857</v>
      </c>
      <c r="D417" s="46"/>
      <c r="E417" s="46"/>
      <c r="F417" s="46"/>
      <c r="G417" s="46"/>
      <c r="H417" s="46"/>
      <c r="I417" s="46"/>
      <c r="J417" s="46"/>
      <c r="K417" s="46"/>
      <c r="L417" s="46"/>
      <c r="M417" s="46"/>
      <c r="N417" s="46"/>
      <c r="O417" s="46"/>
    </row>
    <row r="418" spans="1:15">
      <c r="A418" s="45" t="s">
        <v>87</v>
      </c>
      <c r="B418" s="3" t="s">
        <v>0</v>
      </c>
      <c r="C418" s="45">
        <v>26930</v>
      </c>
      <c r="D418" s="45">
        <f>'LAUS File'!F370</f>
        <v>0</v>
      </c>
      <c r="E418" s="45">
        <f>'LAUS File'!G370</f>
        <v>0</v>
      </c>
      <c r="F418" s="45" t="e">
        <f>'LAUS File'!#REF!</f>
        <v>#REF!</v>
      </c>
      <c r="G418" s="45">
        <f>'LAUS File'!I370</f>
        <v>0</v>
      </c>
      <c r="H418" s="45">
        <f>'LAUS File'!J370</f>
        <v>0</v>
      </c>
      <c r="I418" s="45">
        <f>'LAUS File'!K370</f>
        <v>0</v>
      </c>
      <c r="J418" s="45">
        <f>'LAUS File'!L370</f>
        <v>0</v>
      </c>
      <c r="K418" s="45">
        <f>'LAUS File'!M370</f>
        <v>0</v>
      </c>
      <c r="L418" s="45">
        <f>'LAUS File'!N370</f>
        <v>0</v>
      </c>
      <c r="M418" s="45">
        <f>'LAUS File'!O370</f>
        <v>0</v>
      </c>
      <c r="N418" s="45">
        <f>'LAUS File'!P370</f>
        <v>0</v>
      </c>
      <c r="O418" s="45">
        <f>'LAUS File'!Q370</f>
        <v>0</v>
      </c>
    </row>
    <row r="419" spans="1:15">
      <c r="A419" s="45"/>
      <c r="B419" s="3" t="s">
        <v>152</v>
      </c>
      <c r="C419" s="45">
        <v>25514</v>
      </c>
      <c r="D419" s="45">
        <f>'LAUS File'!F371</f>
        <v>0</v>
      </c>
      <c r="E419" s="45">
        <f>'LAUS File'!G371</f>
        <v>0</v>
      </c>
      <c r="F419" s="45" t="e">
        <f>'LAUS File'!#REF!</f>
        <v>#REF!</v>
      </c>
      <c r="G419" s="45">
        <f>'LAUS File'!I371</f>
        <v>0</v>
      </c>
      <c r="H419" s="45">
        <f>'LAUS File'!J371</f>
        <v>0</v>
      </c>
      <c r="I419" s="45">
        <f>'LAUS File'!K371</f>
        <v>0</v>
      </c>
      <c r="J419" s="45">
        <f>'LAUS File'!L371</f>
        <v>0</v>
      </c>
      <c r="K419" s="45">
        <f>'LAUS File'!M371</f>
        <v>0</v>
      </c>
      <c r="L419" s="45">
        <f>'LAUS File'!N371</f>
        <v>0</v>
      </c>
      <c r="M419" s="45">
        <f>'LAUS File'!O371</f>
        <v>0</v>
      </c>
      <c r="N419" s="45">
        <f>'LAUS File'!P371</f>
        <v>0</v>
      </c>
      <c r="O419" s="45">
        <f>'LAUS File'!Q371</f>
        <v>0</v>
      </c>
    </row>
    <row r="420" spans="1:15">
      <c r="A420" s="45"/>
      <c r="B420" s="3" t="s">
        <v>2</v>
      </c>
      <c r="C420" s="45">
        <v>1416</v>
      </c>
      <c r="D420" s="45">
        <f>'LAUS File'!F372</f>
        <v>0</v>
      </c>
      <c r="E420" s="45">
        <f>'LAUS File'!G372</f>
        <v>0</v>
      </c>
      <c r="F420" s="45" t="e">
        <f>'LAUS File'!#REF!</f>
        <v>#REF!</v>
      </c>
      <c r="G420" s="45">
        <f>'LAUS File'!I372</f>
        <v>0</v>
      </c>
      <c r="H420" s="45">
        <f>'LAUS File'!J372</f>
        <v>0</v>
      </c>
      <c r="I420" s="45">
        <f>'LAUS File'!K372</f>
        <v>0</v>
      </c>
      <c r="J420" s="45">
        <f>'LAUS File'!L372</f>
        <v>0</v>
      </c>
      <c r="K420" s="45">
        <f>'LAUS File'!M372</f>
        <v>0</v>
      </c>
      <c r="L420" s="45">
        <f>'LAUS File'!N372</f>
        <v>0</v>
      </c>
      <c r="M420" s="45">
        <f>'LAUS File'!O372</f>
        <v>0</v>
      </c>
      <c r="N420" s="45">
        <f>'LAUS File'!P372</f>
        <v>0</v>
      </c>
      <c r="O420" s="45">
        <f>'LAUS File'!Q372</f>
        <v>0</v>
      </c>
    </row>
    <row r="421" spans="1:15">
      <c r="A421" s="45"/>
      <c r="B421" s="3" t="s">
        <v>3</v>
      </c>
      <c r="C421" s="46">
        <v>5.3</v>
      </c>
      <c r="D421" s="46">
        <f>'LAUS File'!F373</f>
        <v>0</v>
      </c>
      <c r="E421" s="46">
        <f>'LAUS File'!G373</f>
        <v>0</v>
      </c>
      <c r="F421" s="46" t="e">
        <f>'LAUS File'!#REF!</f>
        <v>#REF!</v>
      </c>
      <c r="G421" s="46">
        <f>'LAUS File'!I373</f>
        <v>0</v>
      </c>
      <c r="H421" s="46">
        <f>'LAUS File'!J373</f>
        <v>0</v>
      </c>
      <c r="I421" s="46">
        <f>'LAUS File'!K373</f>
        <v>0</v>
      </c>
      <c r="J421" s="46">
        <f>'LAUS File'!L373</f>
        <v>0</v>
      </c>
      <c r="K421" s="46">
        <f>'LAUS File'!M373</f>
        <v>0</v>
      </c>
      <c r="L421" s="46">
        <f>'LAUS File'!N373</f>
        <v>0</v>
      </c>
      <c r="M421" s="46">
        <f>'LAUS File'!O373</f>
        <v>0</v>
      </c>
      <c r="N421" s="46">
        <f>'LAUS File'!P373</f>
        <v>0</v>
      </c>
      <c r="O421" s="46">
        <f>'LAUS File'!Q373</f>
        <v>0</v>
      </c>
    </row>
    <row r="422" spans="1:15">
      <c r="A422" s="45"/>
      <c r="B422" s="3"/>
      <c r="C422" s="21" t="s">
        <v>857</v>
      </c>
      <c r="D422" s="21"/>
      <c r="E422" s="21"/>
      <c r="F422" s="21"/>
      <c r="G422" s="21"/>
      <c r="H422" s="21"/>
      <c r="I422" s="21"/>
      <c r="J422" s="21"/>
      <c r="K422" s="21"/>
      <c r="L422" s="21"/>
      <c r="M422" s="21"/>
      <c r="N422" s="21"/>
      <c r="O422" s="21"/>
    </row>
    <row r="423" spans="1:15">
      <c r="A423" s="3" t="s">
        <v>26</v>
      </c>
      <c r="B423" s="3" t="s">
        <v>0</v>
      </c>
      <c r="C423" s="45">
        <v>30794</v>
      </c>
      <c r="D423" s="45">
        <f>'LAUS File'!F374</f>
        <v>0</v>
      </c>
      <c r="E423" s="45">
        <f>'LAUS File'!G374</f>
        <v>0</v>
      </c>
      <c r="F423" s="45" t="e">
        <f>'LAUS File'!#REF!</f>
        <v>#REF!</v>
      </c>
      <c r="G423" s="45">
        <f>'LAUS File'!I374</f>
        <v>0</v>
      </c>
      <c r="H423" s="45">
        <f>'LAUS File'!J374</f>
        <v>0</v>
      </c>
      <c r="I423" s="45">
        <f>'LAUS File'!K374</f>
        <v>0</v>
      </c>
      <c r="J423" s="45">
        <f>'LAUS File'!L374</f>
        <v>0</v>
      </c>
      <c r="K423" s="45">
        <f>'LAUS File'!M374</f>
        <v>0</v>
      </c>
      <c r="L423" s="45">
        <f>'LAUS File'!N374</f>
        <v>0</v>
      </c>
      <c r="M423" s="45">
        <f>'LAUS File'!O374</f>
        <v>0</v>
      </c>
      <c r="N423" s="45">
        <f>'LAUS File'!P374</f>
        <v>0</v>
      </c>
      <c r="O423" s="45">
        <f>'LAUS File'!Q374</f>
        <v>0</v>
      </c>
    </row>
    <row r="424" spans="1:15">
      <c r="A424" s="3"/>
      <c r="B424" s="3" t="s">
        <v>152</v>
      </c>
      <c r="C424" s="45">
        <v>29415</v>
      </c>
      <c r="D424" s="45">
        <f>'LAUS File'!F375</f>
        <v>0</v>
      </c>
      <c r="E424" s="45">
        <f>'LAUS File'!G375</f>
        <v>0</v>
      </c>
      <c r="F424" s="45" t="e">
        <f>'LAUS File'!#REF!</f>
        <v>#REF!</v>
      </c>
      <c r="G424" s="45">
        <f>'LAUS File'!I375</f>
        <v>0</v>
      </c>
      <c r="H424" s="45">
        <f>'LAUS File'!J375</f>
        <v>0</v>
      </c>
      <c r="I424" s="45">
        <f>'LAUS File'!K375</f>
        <v>0</v>
      </c>
      <c r="J424" s="45">
        <f>'LAUS File'!L375</f>
        <v>0</v>
      </c>
      <c r="K424" s="45">
        <f>'LAUS File'!M375</f>
        <v>0</v>
      </c>
      <c r="L424" s="45">
        <f>'LAUS File'!N375</f>
        <v>0</v>
      </c>
      <c r="M424" s="45">
        <f>'LAUS File'!O375</f>
        <v>0</v>
      </c>
      <c r="N424" s="45">
        <f>'LAUS File'!P375</f>
        <v>0</v>
      </c>
      <c r="O424" s="45">
        <f>'LAUS File'!Q375</f>
        <v>0</v>
      </c>
    </row>
    <row r="425" spans="1:15">
      <c r="A425" s="3"/>
      <c r="B425" s="3" t="s">
        <v>2</v>
      </c>
      <c r="C425" s="45">
        <v>1379</v>
      </c>
      <c r="D425" s="45">
        <f>'LAUS File'!F376</f>
        <v>0</v>
      </c>
      <c r="E425" s="45">
        <f>'LAUS File'!G376</f>
        <v>0</v>
      </c>
      <c r="F425" s="45" t="e">
        <f>'LAUS File'!#REF!</f>
        <v>#REF!</v>
      </c>
      <c r="G425" s="45">
        <f>'LAUS File'!I376</f>
        <v>0</v>
      </c>
      <c r="H425" s="45">
        <f>'LAUS File'!J376</f>
        <v>0</v>
      </c>
      <c r="I425" s="45">
        <f>'LAUS File'!K376</f>
        <v>0</v>
      </c>
      <c r="J425" s="45">
        <f>'LAUS File'!L376</f>
        <v>0</v>
      </c>
      <c r="K425" s="45">
        <f>'LAUS File'!M376</f>
        <v>0</v>
      </c>
      <c r="L425" s="45">
        <f>'LAUS File'!N376</f>
        <v>0</v>
      </c>
      <c r="M425" s="45">
        <f>'LAUS File'!O376</f>
        <v>0</v>
      </c>
      <c r="N425" s="45">
        <f>'LAUS File'!P376</f>
        <v>0</v>
      </c>
      <c r="O425" s="45">
        <f>'LAUS File'!Q376</f>
        <v>0</v>
      </c>
    </row>
    <row r="426" spans="1:15">
      <c r="A426" s="3"/>
      <c r="B426" s="3" t="s">
        <v>3</v>
      </c>
      <c r="C426" s="46">
        <v>4.5</v>
      </c>
      <c r="D426" s="46">
        <f>'LAUS File'!F377</f>
        <v>0</v>
      </c>
      <c r="E426" s="46">
        <f>'LAUS File'!G377</f>
        <v>0</v>
      </c>
      <c r="F426" s="46" t="e">
        <f>'LAUS File'!#REF!</f>
        <v>#REF!</v>
      </c>
      <c r="G426" s="46">
        <f>'LAUS File'!I377</f>
        <v>0</v>
      </c>
      <c r="H426" s="46">
        <f>'LAUS File'!J377</f>
        <v>0</v>
      </c>
      <c r="I426" s="46">
        <f>'LAUS File'!K377</f>
        <v>0</v>
      </c>
      <c r="J426" s="46">
        <f>'LAUS File'!L377</f>
        <v>0</v>
      </c>
      <c r="K426" s="46">
        <f>'LAUS File'!M377</f>
        <v>0</v>
      </c>
      <c r="L426" s="46">
        <f>'LAUS File'!N377</f>
        <v>0</v>
      </c>
      <c r="M426" s="46">
        <f>'LAUS File'!O377</f>
        <v>0</v>
      </c>
      <c r="N426" s="46">
        <f>'LAUS File'!P377</f>
        <v>0</v>
      </c>
      <c r="O426" s="46">
        <f>'LAUS File'!Q377</f>
        <v>0</v>
      </c>
    </row>
    <row r="427" spans="1:15">
      <c r="A427" s="3"/>
      <c r="B427" s="3"/>
      <c r="C427" s="21" t="s">
        <v>857</v>
      </c>
      <c r="D427" s="21"/>
      <c r="E427" s="21"/>
      <c r="F427" s="21"/>
      <c r="G427" s="21"/>
      <c r="H427" s="21"/>
      <c r="I427" s="21"/>
      <c r="J427" s="21"/>
      <c r="K427" s="21"/>
      <c r="L427" s="21"/>
      <c r="M427" s="21"/>
      <c r="N427" s="21"/>
      <c r="O427" s="21"/>
    </row>
    <row r="428" spans="1:15">
      <c r="A428" s="3" t="s">
        <v>27</v>
      </c>
      <c r="B428" s="3" t="s">
        <v>0</v>
      </c>
      <c r="C428" s="45">
        <v>10609</v>
      </c>
      <c r="D428" s="45">
        <f>'LAUS File'!F378</f>
        <v>0</v>
      </c>
      <c r="E428" s="45">
        <f>'LAUS File'!G378</f>
        <v>0</v>
      </c>
      <c r="F428" s="45" t="e">
        <f>'LAUS File'!#REF!</f>
        <v>#REF!</v>
      </c>
      <c r="G428" s="45">
        <f>'LAUS File'!I378</f>
        <v>0</v>
      </c>
      <c r="H428" s="45">
        <f>'LAUS File'!J378</f>
        <v>0</v>
      </c>
      <c r="I428" s="45">
        <f>'LAUS File'!K378</f>
        <v>0</v>
      </c>
      <c r="J428" s="45">
        <f>'LAUS File'!L378</f>
        <v>0</v>
      </c>
      <c r="K428" s="45">
        <f>'LAUS File'!M378</f>
        <v>0</v>
      </c>
      <c r="L428" s="45">
        <f>'LAUS File'!N378</f>
        <v>0</v>
      </c>
      <c r="M428" s="45">
        <f>'LAUS File'!O378</f>
        <v>0</v>
      </c>
      <c r="N428" s="45">
        <f>'LAUS File'!P378</f>
        <v>0</v>
      </c>
      <c r="O428" s="45">
        <f>'LAUS File'!Q378</f>
        <v>0</v>
      </c>
    </row>
    <row r="429" spans="1:15">
      <c r="A429" s="3"/>
      <c r="B429" s="3" t="s">
        <v>152</v>
      </c>
      <c r="C429" s="45">
        <v>10102</v>
      </c>
      <c r="D429" s="45">
        <f>'LAUS File'!F379</f>
        <v>0</v>
      </c>
      <c r="E429" s="45">
        <f>'LAUS File'!G379</f>
        <v>0</v>
      </c>
      <c r="F429" s="45" t="e">
        <f>'LAUS File'!#REF!</f>
        <v>#REF!</v>
      </c>
      <c r="G429" s="45">
        <f>'LAUS File'!I379</f>
        <v>0</v>
      </c>
      <c r="H429" s="45">
        <f>'LAUS File'!J379</f>
        <v>0</v>
      </c>
      <c r="I429" s="45">
        <f>'LAUS File'!K379</f>
        <v>0</v>
      </c>
      <c r="J429" s="45">
        <f>'LAUS File'!L379</f>
        <v>0</v>
      </c>
      <c r="K429" s="45">
        <f>'LAUS File'!M379</f>
        <v>0</v>
      </c>
      <c r="L429" s="45">
        <f>'LAUS File'!N379</f>
        <v>0</v>
      </c>
      <c r="M429" s="45">
        <f>'LAUS File'!O379</f>
        <v>0</v>
      </c>
      <c r="N429" s="45">
        <f>'LAUS File'!P379</f>
        <v>0</v>
      </c>
      <c r="O429" s="45">
        <f>'LAUS File'!Q379</f>
        <v>0</v>
      </c>
    </row>
    <row r="430" spans="1:15">
      <c r="A430" s="3"/>
      <c r="B430" s="3" t="s">
        <v>2</v>
      </c>
      <c r="C430" s="45">
        <v>507</v>
      </c>
      <c r="D430" s="45">
        <f>'LAUS File'!F380</f>
        <v>0</v>
      </c>
      <c r="E430" s="45">
        <f>'LAUS File'!G380</f>
        <v>0</v>
      </c>
      <c r="F430" s="45" t="e">
        <f>'LAUS File'!#REF!</f>
        <v>#REF!</v>
      </c>
      <c r="G430" s="45">
        <f>'LAUS File'!I380</f>
        <v>0</v>
      </c>
      <c r="H430" s="45">
        <f>'LAUS File'!J380</f>
        <v>0</v>
      </c>
      <c r="I430" s="45">
        <f>'LAUS File'!K380</f>
        <v>0</v>
      </c>
      <c r="J430" s="45">
        <f>'LAUS File'!L380</f>
        <v>0</v>
      </c>
      <c r="K430" s="45">
        <f>'LAUS File'!M380</f>
        <v>0</v>
      </c>
      <c r="L430" s="45">
        <f>'LAUS File'!N380</f>
        <v>0</v>
      </c>
      <c r="M430" s="45">
        <f>'LAUS File'!O380</f>
        <v>0</v>
      </c>
      <c r="N430" s="45">
        <f>'LAUS File'!P380</f>
        <v>0</v>
      </c>
      <c r="O430" s="45">
        <f>'LAUS File'!Q380</f>
        <v>0</v>
      </c>
    </row>
    <row r="431" spans="1:15">
      <c r="A431" s="3"/>
      <c r="B431" s="3" t="s">
        <v>3</v>
      </c>
      <c r="C431" s="46">
        <v>4.8</v>
      </c>
      <c r="D431" s="46">
        <f>'LAUS File'!F381</f>
        <v>0</v>
      </c>
      <c r="E431" s="46">
        <f>'LAUS File'!G381</f>
        <v>0</v>
      </c>
      <c r="F431" s="46" t="e">
        <f>'LAUS File'!#REF!</f>
        <v>#REF!</v>
      </c>
      <c r="G431" s="46">
        <f>'LAUS File'!I381</f>
        <v>0</v>
      </c>
      <c r="H431" s="46">
        <f>'LAUS File'!J381</f>
        <v>0</v>
      </c>
      <c r="I431" s="46">
        <f>'LAUS File'!K381</f>
        <v>0</v>
      </c>
      <c r="J431" s="46">
        <f>'LAUS File'!L381</f>
        <v>0</v>
      </c>
      <c r="K431" s="46">
        <f>'LAUS File'!M381</f>
        <v>0</v>
      </c>
      <c r="L431" s="46">
        <f>'LAUS File'!N381</f>
        <v>0</v>
      </c>
      <c r="M431" s="46">
        <f>'LAUS File'!O381</f>
        <v>0</v>
      </c>
      <c r="N431" s="46">
        <f>'LAUS File'!P381</f>
        <v>0</v>
      </c>
      <c r="O431" s="46">
        <f>'LAUS File'!Q381</f>
        <v>0</v>
      </c>
    </row>
    <row r="432" spans="1:15">
      <c r="A432" s="3"/>
      <c r="B432" s="3"/>
      <c r="C432" s="21" t="s">
        <v>857</v>
      </c>
      <c r="D432" s="21"/>
      <c r="E432" s="21"/>
      <c r="F432" s="21"/>
      <c r="G432" s="21"/>
      <c r="H432" s="21"/>
      <c r="I432" s="21"/>
      <c r="J432" s="21"/>
      <c r="K432" s="21"/>
      <c r="L432" s="21"/>
      <c r="M432" s="21"/>
      <c r="N432" s="21"/>
      <c r="O432" s="21"/>
    </row>
    <row r="433" spans="1:15">
      <c r="A433" s="45" t="s">
        <v>137</v>
      </c>
      <c r="B433" s="3" t="s">
        <v>0</v>
      </c>
      <c r="C433" s="45">
        <v>9459</v>
      </c>
      <c r="D433" s="45">
        <f>'LAUS File'!F382</f>
        <v>0</v>
      </c>
      <c r="E433" s="45">
        <f>'LAUS File'!G382</f>
        <v>0</v>
      </c>
      <c r="F433" s="45" t="e">
        <f>'LAUS File'!#REF!</f>
        <v>#REF!</v>
      </c>
      <c r="G433" s="45">
        <f>'LAUS File'!I382</f>
        <v>0</v>
      </c>
      <c r="H433" s="45">
        <f>'LAUS File'!J382</f>
        <v>0</v>
      </c>
      <c r="I433" s="45">
        <f>'LAUS File'!K382</f>
        <v>0</v>
      </c>
      <c r="J433" s="45">
        <f>'LAUS File'!L382</f>
        <v>0</v>
      </c>
      <c r="K433" s="45">
        <f>'LAUS File'!M382</f>
        <v>0</v>
      </c>
      <c r="L433" s="45">
        <f>'LAUS File'!N382</f>
        <v>0</v>
      </c>
      <c r="M433" s="45">
        <f>'LAUS File'!O382</f>
        <v>0</v>
      </c>
      <c r="N433" s="45">
        <f>'LAUS File'!P382</f>
        <v>0</v>
      </c>
      <c r="O433" s="45">
        <f>'LAUS File'!Q382</f>
        <v>0</v>
      </c>
    </row>
    <row r="434" spans="1:15">
      <c r="A434" s="45"/>
      <c r="B434" s="3" t="s">
        <v>152</v>
      </c>
      <c r="C434" s="45">
        <v>9019</v>
      </c>
      <c r="D434" s="45">
        <f>'LAUS File'!F383</f>
        <v>0</v>
      </c>
      <c r="E434" s="45">
        <f>'LAUS File'!G383</f>
        <v>0</v>
      </c>
      <c r="F434" s="45" t="e">
        <f>'LAUS File'!#REF!</f>
        <v>#REF!</v>
      </c>
      <c r="G434" s="45">
        <f>'LAUS File'!I383</f>
        <v>0</v>
      </c>
      <c r="H434" s="45">
        <f>'LAUS File'!J383</f>
        <v>0</v>
      </c>
      <c r="I434" s="45">
        <f>'LAUS File'!K383</f>
        <v>0</v>
      </c>
      <c r="J434" s="45">
        <f>'LAUS File'!L383</f>
        <v>0</v>
      </c>
      <c r="K434" s="45">
        <f>'LAUS File'!M383</f>
        <v>0</v>
      </c>
      <c r="L434" s="45">
        <f>'LAUS File'!N383</f>
        <v>0</v>
      </c>
      <c r="M434" s="45">
        <f>'LAUS File'!O383</f>
        <v>0</v>
      </c>
      <c r="N434" s="45">
        <f>'LAUS File'!P383</f>
        <v>0</v>
      </c>
      <c r="O434" s="45">
        <f>'LAUS File'!Q383</f>
        <v>0</v>
      </c>
    </row>
    <row r="435" spans="1:15">
      <c r="A435" s="45"/>
      <c r="B435" s="3" t="s">
        <v>2</v>
      </c>
      <c r="C435" s="45">
        <v>440</v>
      </c>
      <c r="D435" s="45">
        <f>'LAUS File'!F384</f>
        <v>0</v>
      </c>
      <c r="E435" s="45">
        <f>'LAUS File'!G384</f>
        <v>0</v>
      </c>
      <c r="F435" s="45" t="e">
        <f>'LAUS File'!#REF!</f>
        <v>#REF!</v>
      </c>
      <c r="G435" s="45">
        <f>'LAUS File'!I384</f>
        <v>0</v>
      </c>
      <c r="H435" s="45">
        <f>'LAUS File'!J384</f>
        <v>0</v>
      </c>
      <c r="I435" s="45">
        <f>'LAUS File'!K384</f>
        <v>0</v>
      </c>
      <c r="J435" s="45">
        <f>'LAUS File'!L384</f>
        <v>0</v>
      </c>
      <c r="K435" s="45">
        <f>'LAUS File'!M384</f>
        <v>0</v>
      </c>
      <c r="L435" s="45">
        <f>'LAUS File'!N384</f>
        <v>0</v>
      </c>
      <c r="M435" s="45">
        <f>'LAUS File'!O384</f>
        <v>0</v>
      </c>
      <c r="N435" s="45">
        <f>'LAUS File'!P384</f>
        <v>0</v>
      </c>
      <c r="O435" s="45">
        <f>'LAUS File'!Q384</f>
        <v>0</v>
      </c>
    </row>
    <row r="436" spans="1:15">
      <c r="A436" s="45"/>
      <c r="B436" s="3" t="s">
        <v>3</v>
      </c>
      <c r="C436" s="46">
        <v>4.7</v>
      </c>
      <c r="D436" s="46">
        <f>'LAUS File'!F385</f>
        <v>0</v>
      </c>
      <c r="E436" s="46">
        <f>'LAUS File'!G385</f>
        <v>0</v>
      </c>
      <c r="F436" s="46" t="e">
        <f>'LAUS File'!#REF!</f>
        <v>#REF!</v>
      </c>
      <c r="G436" s="46">
        <f>'LAUS File'!I385</f>
        <v>0</v>
      </c>
      <c r="H436" s="46">
        <f>'LAUS File'!J385</f>
        <v>0</v>
      </c>
      <c r="I436" s="46">
        <f>'LAUS File'!K385</f>
        <v>0</v>
      </c>
      <c r="J436" s="46">
        <f>'LAUS File'!L385</f>
        <v>0</v>
      </c>
      <c r="K436" s="46">
        <f>'LAUS File'!M385</f>
        <v>0</v>
      </c>
      <c r="L436" s="46">
        <f>'LAUS File'!N385</f>
        <v>0</v>
      </c>
      <c r="M436" s="46">
        <f>'LAUS File'!O385</f>
        <v>0</v>
      </c>
      <c r="N436" s="46">
        <f>'LAUS File'!P385</f>
        <v>0</v>
      </c>
      <c r="O436" s="46">
        <f>'LAUS File'!Q385</f>
        <v>0</v>
      </c>
    </row>
    <row r="437" spans="1:15">
      <c r="A437" s="45"/>
      <c r="B437" s="3"/>
      <c r="C437" s="21" t="s">
        <v>857</v>
      </c>
      <c r="D437" s="21"/>
      <c r="E437" s="21"/>
      <c r="F437" s="21"/>
      <c r="G437" s="21"/>
      <c r="H437" s="21"/>
      <c r="I437" s="21"/>
      <c r="J437" s="21"/>
      <c r="K437" s="21"/>
      <c r="L437" s="21"/>
      <c r="M437" s="21"/>
      <c r="N437" s="21"/>
      <c r="O437" s="21"/>
    </row>
    <row r="438" spans="1:15">
      <c r="A438" s="45" t="s">
        <v>177</v>
      </c>
      <c r="B438" s="45" t="s">
        <v>0</v>
      </c>
      <c r="C438" s="45">
        <v>1247</v>
      </c>
      <c r="D438" s="45">
        <f>'LAUS File'!F386</f>
        <v>0</v>
      </c>
      <c r="E438" s="45">
        <f>'LAUS File'!G386</f>
        <v>0</v>
      </c>
      <c r="F438" s="45" t="e">
        <f>'LAUS File'!#REF!</f>
        <v>#REF!</v>
      </c>
      <c r="G438" s="45">
        <f>'LAUS File'!I386</f>
        <v>0</v>
      </c>
      <c r="H438" s="45">
        <f>'LAUS File'!J386</f>
        <v>0</v>
      </c>
      <c r="I438" s="45">
        <f>'LAUS File'!K386</f>
        <v>0</v>
      </c>
      <c r="J438" s="45">
        <f>'LAUS File'!L386</f>
        <v>0</v>
      </c>
      <c r="K438" s="45">
        <f>'LAUS File'!M386</f>
        <v>0</v>
      </c>
      <c r="L438" s="45">
        <f>'LAUS File'!N386</f>
        <v>0</v>
      </c>
      <c r="M438" s="45">
        <f>'LAUS File'!O386</f>
        <v>0</v>
      </c>
      <c r="N438" s="45">
        <f>'LAUS File'!P386</f>
        <v>0</v>
      </c>
      <c r="O438" s="45">
        <f>'LAUS File'!Q386</f>
        <v>0</v>
      </c>
    </row>
    <row r="439" spans="1:15">
      <c r="A439" s="45"/>
      <c r="B439" s="45" t="s">
        <v>1</v>
      </c>
      <c r="C439" s="45">
        <v>1182</v>
      </c>
      <c r="D439" s="45">
        <f>'LAUS File'!F387</f>
        <v>0</v>
      </c>
      <c r="E439" s="45">
        <f>'LAUS File'!G387</f>
        <v>0</v>
      </c>
      <c r="F439" s="45" t="e">
        <f>'LAUS File'!#REF!</f>
        <v>#REF!</v>
      </c>
      <c r="G439" s="45">
        <f>'LAUS File'!I387</f>
        <v>0</v>
      </c>
      <c r="H439" s="45">
        <f>'LAUS File'!J387</f>
        <v>0</v>
      </c>
      <c r="I439" s="45">
        <f>'LAUS File'!K387</f>
        <v>0</v>
      </c>
      <c r="J439" s="45">
        <f>'LAUS File'!L387</f>
        <v>0</v>
      </c>
      <c r="K439" s="45">
        <f>'LAUS File'!M387</f>
        <v>0</v>
      </c>
      <c r="L439" s="45">
        <f>'LAUS File'!N387</f>
        <v>0</v>
      </c>
      <c r="M439" s="45">
        <f>'LAUS File'!O387</f>
        <v>0</v>
      </c>
      <c r="N439" s="45">
        <f>'LAUS File'!P387</f>
        <v>0</v>
      </c>
      <c r="O439" s="45">
        <f>'LAUS File'!Q387</f>
        <v>0</v>
      </c>
    </row>
    <row r="440" spans="1:15">
      <c r="A440" s="45"/>
      <c r="B440" s="45" t="s">
        <v>2</v>
      </c>
      <c r="C440" s="45">
        <v>65</v>
      </c>
      <c r="D440" s="45">
        <f>'LAUS File'!F388</f>
        <v>0</v>
      </c>
      <c r="E440" s="45">
        <f>'LAUS File'!G388</f>
        <v>0</v>
      </c>
      <c r="F440" s="45" t="e">
        <f>'LAUS File'!#REF!</f>
        <v>#REF!</v>
      </c>
      <c r="G440" s="45">
        <f>'LAUS File'!I388</f>
        <v>0</v>
      </c>
      <c r="H440" s="45">
        <f>'LAUS File'!J388</f>
        <v>0</v>
      </c>
      <c r="I440" s="45">
        <f>'LAUS File'!K388</f>
        <v>0</v>
      </c>
      <c r="J440" s="45">
        <f>'LAUS File'!L388</f>
        <v>0</v>
      </c>
      <c r="K440" s="45">
        <f>'LAUS File'!M388</f>
        <v>0</v>
      </c>
      <c r="L440" s="45">
        <f>'LAUS File'!N388</f>
        <v>0</v>
      </c>
      <c r="M440" s="45">
        <f>'LAUS File'!O388</f>
        <v>0</v>
      </c>
      <c r="N440" s="45">
        <f>'LAUS File'!P388</f>
        <v>0</v>
      </c>
      <c r="O440" s="45">
        <f>'LAUS File'!Q388</f>
        <v>0</v>
      </c>
    </row>
    <row r="441" spans="1:15">
      <c r="A441" s="21"/>
      <c r="B441" s="21" t="s">
        <v>3</v>
      </c>
      <c r="C441" s="46">
        <v>5.2</v>
      </c>
      <c r="D441" s="46">
        <f>'LAUS File'!F389</f>
        <v>0</v>
      </c>
      <c r="E441" s="46">
        <f>'LAUS File'!G389</f>
        <v>0</v>
      </c>
      <c r="F441" s="46" t="e">
        <f>'LAUS File'!#REF!</f>
        <v>#REF!</v>
      </c>
      <c r="G441" s="46">
        <f>'LAUS File'!I389</f>
        <v>0</v>
      </c>
      <c r="H441" s="46">
        <f>'LAUS File'!J389</f>
        <v>0</v>
      </c>
      <c r="I441" s="46">
        <f>'LAUS File'!K389</f>
        <v>0</v>
      </c>
      <c r="J441" s="46">
        <f>'LAUS File'!L389</f>
        <v>0</v>
      </c>
      <c r="K441" s="46">
        <f>'LAUS File'!M389</f>
        <v>0</v>
      </c>
      <c r="L441" s="46">
        <f>'LAUS File'!N389</f>
        <v>0</v>
      </c>
      <c r="M441" s="46">
        <f>'LAUS File'!O389</f>
        <v>0</v>
      </c>
      <c r="N441" s="46">
        <f>'LAUS File'!P389</f>
        <v>0</v>
      </c>
      <c r="O441" s="46">
        <f>'LAUS File'!Q389</f>
        <v>0</v>
      </c>
    </row>
    <row r="442" spans="1:15">
      <c r="A442" s="45"/>
      <c r="B442" s="3"/>
      <c r="C442" s="21" t="s">
        <v>857</v>
      </c>
      <c r="D442" s="21"/>
      <c r="E442" s="21"/>
      <c r="F442" s="21"/>
      <c r="G442" s="21"/>
      <c r="H442" s="21"/>
      <c r="I442" s="21"/>
      <c r="J442" s="21"/>
      <c r="K442" s="21"/>
      <c r="L442" s="21"/>
      <c r="M442" s="21"/>
      <c r="N442" s="21"/>
      <c r="O442" s="21"/>
    </row>
    <row r="443" spans="1:15">
      <c r="A443" s="45" t="s">
        <v>190</v>
      </c>
      <c r="B443" s="3" t="s">
        <v>0</v>
      </c>
      <c r="C443" s="45">
        <v>18113</v>
      </c>
      <c r="D443" s="45">
        <f>'LAUS File'!F390</f>
        <v>0</v>
      </c>
      <c r="E443" s="45">
        <f>'LAUS File'!G390</f>
        <v>0</v>
      </c>
      <c r="F443" s="45" t="e">
        <f>'LAUS File'!#REF!</f>
        <v>#REF!</v>
      </c>
      <c r="G443" s="45">
        <f>'LAUS File'!I390</f>
        <v>0</v>
      </c>
      <c r="H443" s="45">
        <f>'LAUS File'!J390</f>
        <v>0</v>
      </c>
      <c r="I443" s="45">
        <f>'LAUS File'!K390</f>
        <v>0</v>
      </c>
      <c r="J443" s="45">
        <f>'LAUS File'!L390</f>
        <v>0</v>
      </c>
      <c r="K443" s="45">
        <f>'LAUS File'!M390</f>
        <v>0</v>
      </c>
      <c r="L443" s="45">
        <f>'LAUS File'!N390</f>
        <v>0</v>
      </c>
      <c r="M443" s="45">
        <f>'LAUS File'!O390</f>
        <v>0</v>
      </c>
      <c r="N443" s="45">
        <f>'LAUS File'!P390</f>
        <v>0</v>
      </c>
      <c r="O443" s="45">
        <f>'LAUS File'!Q390</f>
        <v>0</v>
      </c>
    </row>
    <row r="444" spans="1:15">
      <c r="A444" s="45"/>
      <c r="B444" s="3" t="s">
        <v>152</v>
      </c>
      <c r="C444" s="45">
        <v>16959</v>
      </c>
      <c r="D444" s="45">
        <f>'LAUS File'!F391</f>
        <v>0</v>
      </c>
      <c r="E444" s="45">
        <f>'LAUS File'!G391</f>
        <v>0</v>
      </c>
      <c r="F444" s="45" t="e">
        <f>'LAUS File'!#REF!</f>
        <v>#REF!</v>
      </c>
      <c r="G444" s="45">
        <f>'LAUS File'!I391</f>
        <v>0</v>
      </c>
      <c r="H444" s="45">
        <f>'LAUS File'!J391</f>
        <v>0</v>
      </c>
      <c r="I444" s="45">
        <f>'LAUS File'!K391</f>
        <v>0</v>
      </c>
      <c r="J444" s="45">
        <f>'LAUS File'!L391</f>
        <v>0</v>
      </c>
      <c r="K444" s="45">
        <f>'LAUS File'!M391</f>
        <v>0</v>
      </c>
      <c r="L444" s="45">
        <f>'LAUS File'!N391</f>
        <v>0</v>
      </c>
      <c r="M444" s="45">
        <f>'LAUS File'!O391</f>
        <v>0</v>
      </c>
      <c r="N444" s="45">
        <f>'LAUS File'!P391</f>
        <v>0</v>
      </c>
      <c r="O444" s="45">
        <f>'LAUS File'!Q391</f>
        <v>0</v>
      </c>
    </row>
    <row r="445" spans="1:15">
      <c r="A445" s="45"/>
      <c r="B445" s="3" t="s">
        <v>2</v>
      </c>
      <c r="C445" s="45">
        <v>1154</v>
      </c>
      <c r="D445" s="45">
        <f>'LAUS File'!F392</f>
        <v>0</v>
      </c>
      <c r="E445" s="45">
        <f>'LAUS File'!G392</f>
        <v>0</v>
      </c>
      <c r="F445" s="45" t="e">
        <f>'LAUS File'!#REF!</f>
        <v>#REF!</v>
      </c>
      <c r="G445" s="45">
        <f>'LAUS File'!I392</f>
        <v>0</v>
      </c>
      <c r="H445" s="45">
        <f>'LAUS File'!J392</f>
        <v>0</v>
      </c>
      <c r="I445" s="45">
        <f>'LAUS File'!K392</f>
        <v>0</v>
      </c>
      <c r="J445" s="45">
        <f>'LAUS File'!L392</f>
        <v>0</v>
      </c>
      <c r="K445" s="45">
        <f>'LAUS File'!M392</f>
        <v>0</v>
      </c>
      <c r="L445" s="45">
        <f>'LAUS File'!N392</f>
        <v>0</v>
      </c>
      <c r="M445" s="45">
        <f>'LAUS File'!O392</f>
        <v>0</v>
      </c>
      <c r="N445" s="45">
        <f>'LAUS File'!P392</f>
        <v>0</v>
      </c>
      <c r="O445" s="45">
        <f>'LAUS File'!Q392</f>
        <v>0</v>
      </c>
    </row>
    <row r="446" spans="1:15">
      <c r="A446" s="45"/>
      <c r="B446" s="3" t="s">
        <v>3</v>
      </c>
      <c r="C446" s="46">
        <v>6.4</v>
      </c>
      <c r="D446" s="46">
        <f>'LAUS File'!F393</f>
        <v>0</v>
      </c>
      <c r="E446" s="46">
        <f>'LAUS File'!G393</f>
        <v>0</v>
      </c>
      <c r="F446" s="46" t="e">
        <f>'LAUS File'!#REF!</f>
        <v>#REF!</v>
      </c>
      <c r="G446" s="46">
        <f>'LAUS File'!I393</f>
        <v>0</v>
      </c>
      <c r="H446" s="46">
        <f>'LAUS File'!J393</f>
        <v>0</v>
      </c>
      <c r="I446" s="46">
        <f>'LAUS File'!K393</f>
        <v>0</v>
      </c>
      <c r="J446" s="46">
        <f>'LAUS File'!L393</f>
        <v>0</v>
      </c>
      <c r="K446" s="46">
        <f>'LAUS File'!M393</f>
        <v>0</v>
      </c>
      <c r="L446" s="46">
        <f>'LAUS File'!N393</f>
        <v>0</v>
      </c>
      <c r="M446" s="46">
        <f>'LAUS File'!O393</f>
        <v>0</v>
      </c>
      <c r="N446" s="46">
        <f>'LAUS File'!P393</f>
        <v>0</v>
      </c>
      <c r="O446" s="46">
        <f>'LAUS File'!Q393</f>
        <v>0</v>
      </c>
    </row>
    <row r="447" spans="1:15">
      <c r="A447" s="45"/>
      <c r="B447" s="3"/>
      <c r="C447" s="46" t="s">
        <v>857</v>
      </c>
      <c r="D447" s="46"/>
      <c r="E447" s="46"/>
      <c r="F447" s="46"/>
      <c r="G447" s="46"/>
      <c r="H447" s="46"/>
      <c r="I447" s="46"/>
      <c r="J447" s="46"/>
      <c r="K447" s="46"/>
      <c r="L447" s="46"/>
      <c r="M447" s="46"/>
      <c r="N447" s="46"/>
      <c r="O447" s="46"/>
    </row>
    <row r="448" spans="1:15">
      <c r="A448" s="45" t="s">
        <v>88</v>
      </c>
      <c r="B448" s="3" t="s">
        <v>0</v>
      </c>
      <c r="C448" s="45">
        <v>37955</v>
      </c>
      <c r="D448" s="45">
        <f>'LAUS File'!F394</f>
        <v>0</v>
      </c>
      <c r="E448" s="45">
        <f>'LAUS File'!G394</f>
        <v>0</v>
      </c>
      <c r="F448" s="45" t="e">
        <f>'LAUS File'!#REF!</f>
        <v>#REF!</v>
      </c>
      <c r="G448" s="45">
        <f>'LAUS File'!I394</f>
        <v>0</v>
      </c>
      <c r="H448" s="45">
        <f>'LAUS File'!J394</f>
        <v>0</v>
      </c>
      <c r="I448" s="45">
        <f>'LAUS File'!K394</f>
        <v>0</v>
      </c>
      <c r="J448" s="45">
        <f>'LAUS File'!L394</f>
        <v>0</v>
      </c>
      <c r="K448" s="45">
        <f>'LAUS File'!M394</f>
        <v>0</v>
      </c>
      <c r="L448" s="45">
        <f>'LAUS File'!N394</f>
        <v>0</v>
      </c>
      <c r="M448" s="45">
        <f>'LAUS File'!O394</f>
        <v>0</v>
      </c>
      <c r="N448" s="45">
        <f>'LAUS File'!P394</f>
        <v>0</v>
      </c>
      <c r="O448" s="45">
        <f>'LAUS File'!Q394</f>
        <v>0</v>
      </c>
    </row>
    <row r="449" spans="1:15">
      <c r="A449" s="45"/>
      <c r="B449" s="3" t="s">
        <v>152</v>
      </c>
      <c r="C449" s="45">
        <v>35172</v>
      </c>
      <c r="D449" s="45">
        <f>'LAUS File'!F395</f>
        <v>0</v>
      </c>
      <c r="E449" s="45">
        <f>'LAUS File'!G395</f>
        <v>0</v>
      </c>
      <c r="F449" s="45" t="e">
        <f>'LAUS File'!#REF!</f>
        <v>#REF!</v>
      </c>
      <c r="G449" s="45">
        <f>'LAUS File'!I395</f>
        <v>0</v>
      </c>
      <c r="H449" s="45">
        <f>'LAUS File'!J395</f>
        <v>0</v>
      </c>
      <c r="I449" s="45">
        <f>'LAUS File'!K395</f>
        <v>0</v>
      </c>
      <c r="J449" s="45">
        <f>'LAUS File'!L395</f>
        <v>0</v>
      </c>
      <c r="K449" s="45">
        <f>'LAUS File'!M395</f>
        <v>0</v>
      </c>
      <c r="L449" s="45">
        <f>'LAUS File'!N395</f>
        <v>0</v>
      </c>
      <c r="M449" s="45">
        <f>'LAUS File'!O395</f>
        <v>0</v>
      </c>
      <c r="N449" s="45">
        <f>'LAUS File'!P395</f>
        <v>0</v>
      </c>
      <c r="O449" s="45">
        <f>'LAUS File'!Q395</f>
        <v>0</v>
      </c>
    </row>
    <row r="450" spans="1:15">
      <c r="A450" s="45"/>
      <c r="B450" s="3" t="s">
        <v>2</v>
      </c>
      <c r="C450" s="45">
        <v>2783</v>
      </c>
      <c r="D450" s="45">
        <f>'LAUS File'!F396</f>
        <v>0</v>
      </c>
      <c r="E450" s="45">
        <f>'LAUS File'!G396</f>
        <v>0</v>
      </c>
      <c r="F450" s="45" t="e">
        <f>'LAUS File'!#REF!</f>
        <v>#REF!</v>
      </c>
      <c r="G450" s="45">
        <f>'LAUS File'!I396</f>
        <v>0</v>
      </c>
      <c r="H450" s="45">
        <f>'LAUS File'!J396</f>
        <v>0</v>
      </c>
      <c r="I450" s="45">
        <f>'LAUS File'!K396</f>
        <v>0</v>
      </c>
      <c r="J450" s="45">
        <f>'LAUS File'!L396</f>
        <v>0</v>
      </c>
      <c r="K450" s="45">
        <f>'LAUS File'!M396</f>
        <v>0</v>
      </c>
      <c r="L450" s="45">
        <f>'LAUS File'!N396</f>
        <v>0</v>
      </c>
      <c r="M450" s="45">
        <f>'LAUS File'!O396</f>
        <v>0</v>
      </c>
      <c r="N450" s="45">
        <f>'LAUS File'!P396</f>
        <v>0</v>
      </c>
      <c r="O450" s="45">
        <f>'LAUS File'!Q396</f>
        <v>0</v>
      </c>
    </row>
    <row r="451" spans="1:15">
      <c r="A451" s="45"/>
      <c r="B451" s="3" t="s">
        <v>3</v>
      </c>
      <c r="C451" s="46">
        <v>7.3</v>
      </c>
      <c r="D451" s="46">
        <f>'LAUS File'!F397</f>
        <v>0</v>
      </c>
      <c r="E451" s="46">
        <f>'LAUS File'!G397</f>
        <v>0</v>
      </c>
      <c r="F451" s="46" t="e">
        <f>'LAUS File'!#REF!</f>
        <v>#REF!</v>
      </c>
      <c r="G451" s="46">
        <f>'LAUS File'!I397</f>
        <v>0</v>
      </c>
      <c r="H451" s="46">
        <f>'LAUS File'!J397</f>
        <v>0</v>
      </c>
      <c r="I451" s="46">
        <f>'LAUS File'!K397</f>
        <v>0</v>
      </c>
      <c r="J451" s="46">
        <f>'LAUS File'!L397</f>
        <v>0</v>
      </c>
      <c r="K451" s="46">
        <f>'LAUS File'!M397</f>
        <v>0</v>
      </c>
      <c r="L451" s="46">
        <f>'LAUS File'!N397</f>
        <v>0</v>
      </c>
      <c r="M451" s="46">
        <f>'LAUS File'!O397</f>
        <v>0</v>
      </c>
      <c r="N451" s="46">
        <f>'LAUS File'!P397</f>
        <v>0</v>
      </c>
      <c r="O451" s="46">
        <f>'LAUS File'!Q397</f>
        <v>0</v>
      </c>
    </row>
    <row r="452" spans="1:15">
      <c r="A452" s="45"/>
      <c r="B452" s="3"/>
      <c r="C452" s="21" t="s">
        <v>857</v>
      </c>
      <c r="D452" s="21"/>
      <c r="E452" s="21"/>
      <c r="F452" s="21"/>
      <c r="G452" s="21"/>
      <c r="H452" s="21"/>
      <c r="I452" s="21"/>
      <c r="J452" s="21"/>
      <c r="K452" s="21"/>
      <c r="L452" s="21"/>
      <c r="M452" s="21"/>
      <c r="N452" s="21"/>
      <c r="O452" s="21"/>
    </row>
    <row r="453" spans="1:15">
      <c r="A453" s="3" t="s">
        <v>28</v>
      </c>
      <c r="B453" s="3" t="s">
        <v>0</v>
      </c>
      <c r="C453" s="45">
        <v>9157</v>
      </c>
      <c r="D453" s="45">
        <f>'LAUS File'!F398</f>
        <v>0</v>
      </c>
      <c r="E453" s="45">
        <f>'LAUS File'!G398</f>
        <v>0</v>
      </c>
      <c r="F453" s="45" t="e">
        <f>'LAUS File'!#REF!</f>
        <v>#REF!</v>
      </c>
      <c r="G453" s="45">
        <f>'LAUS File'!I398</f>
        <v>0</v>
      </c>
      <c r="H453" s="45">
        <f>'LAUS File'!J398</f>
        <v>0</v>
      </c>
      <c r="I453" s="45">
        <f>'LAUS File'!K398</f>
        <v>0</v>
      </c>
      <c r="J453" s="45">
        <f>'LAUS File'!L398</f>
        <v>0</v>
      </c>
      <c r="K453" s="45">
        <f>'LAUS File'!M398</f>
        <v>0</v>
      </c>
      <c r="L453" s="45">
        <f>'LAUS File'!N398</f>
        <v>0</v>
      </c>
      <c r="M453" s="45">
        <f>'LAUS File'!O398</f>
        <v>0</v>
      </c>
      <c r="N453" s="45">
        <f>'LAUS File'!P398</f>
        <v>0</v>
      </c>
      <c r="O453" s="45">
        <f>'LAUS File'!Q398</f>
        <v>0</v>
      </c>
    </row>
    <row r="454" spans="1:15">
      <c r="A454" s="3"/>
      <c r="B454" s="3" t="s">
        <v>152</v>
      </c>
      <c r="C454" s="45">
        <v>8779</v>
      </c>
      <c r="D454" s="45">
        <f>'LAUS File'!F399</f>
        <v>0</v>
      </c>
      <c r="E454" s="45">
        <f>'LAUS File'!G399</f>
        <v>0</v>
      </c>
      <c r="F454" s="45" t="e">
        <f>'LAUS File'!#REF!</f>
        <v>#REF!</v>
      </c>
      <c r="G454" s="45">
        <f>'LAUS File'!I399</f>
        <v>0</v>
      </c>
      <c r="H454" s="45">
        <f>'LAUS File'!J399</f>
        <v>0</v>
      </c>
      <c r="I454" s="45">
        <f>'LAUS File'!K399</f>
        <v>0</v>
      </c>
      <c r="J454" s="45">
        <f>'LAUS File'!L399</f>
        <v>0</v>
      </c>
      <c r="K454" s="45">
        <f>'LAUS File'!M399</f>
        <v>0</v>
      </c>
      <c r="L454" s="45">
        <f>'LAUS File'!N399</f>
        <v>0</v>
      </c>
      <c r="M454" s="45">
        <f>'LAUS File'!O399</f>
        <v>0</v>
      </c>
      <c r="N454" s="45">
        <f>'LAUS File'!P399</f>
        <v>0</v>
      </c>
      <c r="O454" s="45">
        <f>'LAUS File'!Q399</f>
        <v>0</v>
      </c>
    </row>
    <row r="455" spans="1:15">
      <c r="A455" s="3"/>
      <c r="B455" s="3" t="s">
        <v>2</v>
      </c>
      <c r="C455" s="45">
        <v>378</v>
      </c>
      <c r="D455" s="45">
        <f>'LAUS File'!F400</f>
        <v>0</v>
      </c>
      <c r="E455" s="45">
        <f>'LAUS File'!G400</f>
        <v>0</v>
      </c>
      <c r="F455" s="45" t="e">
        <f>'LAUS File'!#REF!</f>
        <v>#REF!</v>
      </c>
      <c r="G455" s="45">
        <f>'LAUS File'!I400</f>
        <v>0</v>
      </c>
      <c r="H455" s="45">
        <f>'LAUS File'!J400</f>
        <v>0</v>
      </c>
      <c r="I455" s="45">
        <f>'LAUS File'!K400</f>
        <v>0</v>
      </c>
      <c r="J455" s="45">
        <f>'LAUS File'!L400</f>
        <v>0</v>
      </c>
      <c r="K455" s="45">
        <f>'LAUS File'!M400</f>
        <v>0</v>
      </c>
      <c r="L455" s="45">
        <f>'LAUS File'!N400</f>
        <v>0</v>
      </c>
      <c r="M455" s="45">
        <f>'LAUS File'!O400</f>
        <v>0</v>
      </c>
      <c r="N455" s="45">
        <f>'LAUS File'!P400</f>
        <v>0</v>
      </c>
      <c r="O455" s="45">
        <f>'LAUS File'!Q400</f>
        <v>0</v>
      </c>
    </row>
    <row r="456" spans="1:15">
      <c r="A456" s="3"/>
      <c r="B456" s="3" t="s">
        <v>3</v>
      </c>
      <c r="C456" s="46">
        <v>4.0999999999999996</v>
      </c>
      <c r="D456" s="46">
        <f>'LAUS File'!F401</f>
        <v>0</v>
      </c>
      <c r="E456" s="46">
        <f>'LAUS File'!G401</f>
        <v>0</v>
      </c>
      <c r="F456" s="46" t="e">
        <f>'LAUS File'!#REF!</f>
        <v>#REF!</v>
      </c>
      <c r="G456" s="46">
        <f>'LAUS File'!I401</f>
        <v>0</v>
      </c>
      <c r="H456" s="46">
        <f>'LAUS File'!J401</f>
        <v>0</v>
      </c>
      <c r="I456" s="46">
        <f>'LAUS File'!K401</f>
        <v>0</v>
      </c>
      <c r="J456" s="46">
        <f>'LAUS File'!L401</f>
        <v>0</v>
      </c>
      <c r="K456" s="46">
        <f>'LAUS File'!M401</f>
        <v>0</v>
      </c>
      <c r="L456" s="46">
        <f>'LAUS File'!N401</f>
        <v>0</v>
      </c>
      <c r="M456" s="46">
        <f>'LAUS File'!O401</f>
        <v>0</v>
      </c>
      <c r="N456" s="46">
        <f>'LAUS File'!P401</f>
        <v>0</v>
      </c>
      <c r="O456" s="46">
        <f>'LAUS File'!Q401</f>
        <v>0</v>
      </c>
    </row>
    <row r="457" spans="1:15">
      <c r="A457" s="3"/>
      <c r="B457" s="3"/>
      <c r="C457" s="46" t="s">
        <v>857</v>
      </c>
      <c r="D457" s="46"/>
      <c r="E457" s="46"/>
      <c r="F457" s="46"/>
      <c r="G457" s="46"/>
      <c r="H457" s="46"/>
      <c r="I457" s="46"/>
      <c r="J457" s="46"/>
      <c r="K457" s="46"/>
      <c r="L457" s="46"/>
      <c r="M457" s="46"/>
      <c r="N457" s="46"/>
      <c r="O457" s="46"/>
    </row>
    <row r="458" spans="1:15">
      <c r="A458" s="3" t="s">
        <v>47</v>
      </c>
      <c r="B458" s="3" t="s">
        <v>0</v>
      </c>
      <c r="C458" s="45">
        <v>6794</v>
      </c>
      <c r="D458" s="45">
        <f>'LAUS File'!F402</f>
        <v>0</v>
      </c>
      <c r="E458" s="45">
        <f>'LAUS File'!G402</f>
        <v>0</v>
      </c>
      <c r="F458" s="45" t="e">
        <f>'LAUS File'!#REF!</f>
        <v>#REF!</v>
      </c>
      <c r="G458" s="45">
        <f>'LAUS File'!I402</f>
        <v>0</v>
      </c>
      <c r="H458" s="45">
        <f>'LAUS File'!J402</f>
        <v>0</v>
      </c>
      <c r="I458" s="45">
        <f>'LAUS File'!K402</f>
        <v>0</v>
      </c>
      <c r="J458" s="45">
        <f>'LAUS File'!L402</f>
        <v>0</v>
      </c>
      <c r="K458" s="45">
        <f>'LAUS File'!M402</f>
        <v>0</v>
      </c>
      <c r="L458" s="45">
        <f>'LAUS File'!N402</f>
        <v>0</v>
      </c>
      <c r="M458" s="45">
        <f>'LAUS File'!O402</f>
        <v>0</v>
      </c>
      <c r="N458" s="45">
        <f>'LAUS File'!P402</f>
        <v>0</v>
      </c>
      <c r="O458" s="45">
        <f>'LAUS File'!Q402</f>
        <v>0</v>
      </c>
    </row>
    <row r="459" spans="1:15">
      <c r="A459" s="3"/>
      <c r="B459" s="3" t="s">
        <v>152</v>
      </c>
      <c r="C459" s="45">
        <v>6447</v>
      </c>
      <c r="D459" s="45">
        <f>'LAUS File'!F403</f>
        <v>0</v>
      </c>
      <c r="E459" s="45">
        <f>'LAUS File'!G403</f>
        <v>0</v>
      </c>
      <c r="F459" s="45" t="e">
        <f>'LAUS File'!#REF!</f>
        <v>#REF!</v>
      </c>
      <c r="G459" s="45">
        <f>'LAUS File'!I403</f>
        <v>0</v>
      </c>
      <c r="H459" s="45">
        <f>'LAUS File'!J403</f>
        <v>0</v>
      </c>
      <c r="I459" s="45">
        <f>'LAUS File'!K403</f>
        <v>0</v>
      </c>
      <c r="J459" s="45">
        <f>'LAUS File'!L403</f>
        <v>0</v>
      </c>
      <c r="K459" s="45">
        <f>'LAUS File'!M403</f>
        <v>0</v>
      </c>
      <c r="L459" s="45">
        <f>'LAUS File'!N403</f>
        <v>0</v>
      </c>
      <c r="M459" s="45">
        <f>'LAUS File'!O403</f>
        <v>0</v>
      </c>
      <c r="N459" s="45">
        <f>'LAUS File'!P403</f>
        <v>0</v>
      </c>
      <c r="O459" s="45">
        <f>'LAUS File'!Q403</f>
        <v>0</v>
      </c>
    </row>
    <row r="460" spans="1:15">
      <c r="A460" s="3"/>
      <c r="B460" s="3" t="s">
        <v>2</v>
      </c>
      <c r="C460" s="45">
        <v>347</v>
      </c>
      <c r="D460" s="45">
        <f>'LAUS File'!F404</f>
        <v>0</v>
      </c>
      <c r="E460" s="45">
        <f>'LAUS File'!G404</f>
        <v>0</v>
      </c>
      <c r="F460" s="45" t="e">
        <f>'LAUS File'!#REF!</f>
        <v>#REF!</v>
      </c>
      <c r="G460" s="45">
        <f>'LAUS File'!I404</f>
        <v>0</v>
      </c>
      <c r="H460" s="45">
        <f>'LAUS File'!J404</f>
        <v>0</v>
      </c>
      <c r="I460" s="45">
        <f>'LAUS File'!K404</f>
        <v>0</v>
      </c>
      <c r="J460" s="45">
        <f>'LAUS File'!L404</f>
        <v>0</v>
      </c>
      <c r="K460" s="45">
        <f>'LAUS File'!M404</f>
        <v>0</v>
      </c>
      <c r="L460" s="45">
        <f>'LAUS File'!N404</f>
        <v>0</v>
      </c>
      <c r="M460" s="45">
        <f>'LAUS File'!O404</f>
        <v>0</v>
      </c>
      <c r="N460" s="45">
        <f>'LAUS File'!P404</f>
        <v>0</v>
      </c>
      <c r="O460" s="45">
        <f>'LAUS File'!Q404</f>
        <v>0</v>
      </c>
    </row>
    <row r="461" spans="1:15">
      <c r="A461" s="3"/>
      <c r="B461" s="3" t="s">
        <v>3</v>
      </c>
      <c r="C461" s="46">
        <v>5.0999999999999996</v>
      </c>
      <c r="D461" s="46">
        <f>'LAUS File'!F405</f>
        <v>0</v>
      </c>
      <c r="E461" s="46">
        <f>'LAUS File'!G405</f>
        <v>0</v>
      </c>
      <c r="F461" s="46" t="e">
        <f>'LAUS File'!#REF!</f>
        <v>#REF!</v>
      </c>
      <c r="G461" s="46">
        <f>'LAUS File'!I405</f>
        <v>0</v>
      </c>
      <c r="H461" s="46">
        <f>'LAUS File'!J405</f>
        <v>0</v>
      </c>
      <c r="I461" s="46">
        <f>'LAUS File'!K405</f>
        <v>0</v>
      </c>
      <c r="J461" s="46">
        <f>'LAUS File'!L405</f>
        <v>0</v>
      </c>
      <c r="K461" s="46">
        <f>'LAUS File'!M405</f>
        <v>0</v>
      </c>
      <c r="L461" s="46">
        <f>'LAUS File'!N405</f>
        <v>0</v>
      </c>
      <c r="M461" s="46">
        <f>'LAUS File'!O405</f>
        <v>0</v>
      </c>
      <c r="N461" s="46">
        <f>'LAUS File'!P405</f>
        <v>0</v>
      </c>
      <c r="O461" s="46">
        <f>'LAUS File'!Q405</f>
        <v>0</v>
      </c>
    </row>
    <row r="462" spans="1:15">
      <c r="A462" s="3"/>
      <c r="B462" s="3"/>
      <c r="C462" s="46" t="s">
        <v>857</v>
      </c>
      <c r="D462" s="46"/>
      <c r="E462" s="46"/>
      <c r="F462" s="46"/>
      <c r="G462" s="46"/>
      <c r="H462" s="46"/>
      <c r="I462" s="46"/>
      <c r="J462" s="46"/>
      <c r="K462" s="46"/>
      <c r="L462" s="46"/>
      <c r="M462" s="46"/>
      <c r="N462" s="46"/>
      <c r="O462" s="46"/>
    </row>
    <row r="463" spans="1:15">
      <c r="A463" s="45" t="s">
        <v>89</v>
      </c>
      <c r="B463" s="3" t="s">
        <v>0</v>
      </c>
      <c r="C463" s="45">
        <v>3828</v>
      </c>
      <c r="D463" s="45">
        <f>'LAUS File'!F406</f>
        <v>0</v>
      </c>
      <c r="E463" s="45">
        <f>'LAUS File'!G406</f>
        <v>0</v>
      </c>
      <c r="F463" s="45" t="e">
        <f>'LAUS File'!#REF!</f>
        <v>#REF!</v>
      </c>
      <c r="G463" s="45">
        <f>'LAUS File'!I406</f>
        <v>0</v>
      </c>
      <c r="H463" s="45">
        <f>'LAUS File'!J406</f>
        <v>0</v>
      </c>
      <c r="I463" s="45">
        <f>'LAUS File'!K406</f>
        <v>0</v>
      </c>
      <c r="J463" s="45">
        <f>'LAUS File'!L406</f>
        <v>0</v>
      </c>
      <c r="K463" s="45">
        <f>'LAUS File'!M406</f>
        <v>0</v>
      </c>
      <c r="L463" s="45">
        <f>'LAUS File'!N406</f>
        <v>0</v>
      </c>
      <c r="M463" s="45">
        <f>'LAUS File'!O406</f>
        <v>0</v>
      </c>
      <c r="N463" s="45">
        <f>'LAUS File'!P406</f>
        <v>0</v>
      </c>
      <c r="O463" s="45">
        <f>'LAUS File'!Q406</f>
        <v>0</v>
      </c>
    </row>
    <row r="464" spans="1:15">
      <c r="A464" s="45"/>
      <c r="B464" s="3" t="s">
        <v>152</v>
      </c>
      <c r="C464" s="45">
        <v>3669</v>
      </c>
      <c r="D464" s="45">
        <f>'LAUS File'!F407</f>
        <v>0</v>
      </c>
      <c r="E464" s="45">
        <f>'LAUS File'!G407</f>
        <v>0</v>
      </c>
      <c r="F464" s="45" t="e">
        <f>'LAUS File'!#REF!</f>
        <v>#REF!</v>
      </c>
      <c r="G464" s="45">
        <f>'LAUS File'!I407</f>
        <v>0</v>
      </c>
      <c r="H464" s="45">
        <f>'LAUS File'!J407</f>
        <v>0</v>
      </c>
      <c r="I464" s="45">
        <f>'LAUS File'!K407</f>
        <v>0</v>
      </c>
      <c r="J464" s="45">
        <f>'LAUS File'!L407</f>
        <v>0</v>
      </c>
      <c r="K464" s="45">
        <f>'LAUS File'!M407</f>
        <v>0</v>
      </c>
      <c r="L464" s="45">
        <f>'LAUS File'!N407</f>
        <v>0</v>
      </c>
      <c r="M464" s="45">
        <f>'LAUS File'!O407</f>
        <v>0</v>
      </c>
      <c r="N464" s="45">
        <f>'LAUS File'!P407</f>
        <v>0</v>
      </c>
      <c r="O464" s="45">
        <f>'LAUS File'!Q407</f>
        <v>0</v>
      </c>
    </row>
    <row r="465" spans="1:15">
      <c r="A465" s="45"/>
      <c r="B465" s="3" t="s">
        <v>2</v>
      </c>
      <c r="C465" s="45">
        <v>159</v>
      </c>
      <c r="D465" s="45">
        <f>'LAUS File'!F408</f>
        <v>0</v>
      </c>
      <c r="E465" s="45">
        <f>'LAUS File'!G408</f>
        <v>0</v>
      </c>
      <c r="F465" s="45" t="e">
        <f>'LAUS File'!#REF!</f>
        <v>#REF!</v>
      </c>
      <c r="G465" s="45">
        <f>'LAUS File'!I408</f>
        <v>0</v>
      </c>
      <c r="H465" s="45">
        <f>'LAUS File'!J408</f>
        <v>0</v>
      </c>
      <c r="I465" s="45">
        <f>'LAUS File'!K408</f>
        <v>0</v>
      </c>
      <c r="J465" s="45">
        <f>'LAUS File'!L408</f>
        <v>0</v>
      </c>
      <c r="K465" s="45">
        <f>'LAUS File'!M408</f>
        <v>0</v>
      </c>
      <c r="L465" s="45">
        <f>'LAUS File'!N408</f>
        <v>0</v>
      </c>
      <c r="M465" s="45">
        <f>'LAUS File'!O408</f>
        <v>0</v>
      </c>
      <c r="N465" s="45">
        <f>'LAUS File'!P408</f>
        <v>0</v>
      </c>
      <c r="O465" s="45">
        <f>'LAUS File'!Q408</f>
        <v>0</v>
      </c>
    </row>
    <row r="466" spans="1:15">
      <c r="A466" s="45"/>
      <c r="B466" s="3" t="s">
        <v>3</v>
      </c>
      <c r="C466" s="46">
        <v>4.2</v>
      </c>
      <c r="D466" s="46">
        <f>'LAUS File'!F409</f>
        <v>0</v>
      </c>
      <c r="E466" s="46">
        <f>'LAUS File'!G409</f>
        <v>0</v>
      </c>
      <c r="F466" s="46" t="e">
        <f>'LAUS File'!#REF!</f>
        <v>#REF!</v>
      </c>
      <c r="G466" s="46">
        <f>'LAUS File'!I409</f>
        <v>0</v>
      </c>
      <c r="H466" s="46">
        <f>'LAUS File'!J409</f>
        <v>0</v>
      </c>
      <c r="I466" s="46">
        <f>'LAUS File'!K409</f>
        <v>0</v>
      </c>
      <c r="J466" s="46">
        <f>'LAUS File'!L409</f>
        <v>0</v>
      </c>
      <c r="K466" s="46">
        <f>'LAUS File'!M409</f>
        <v>0</v>
      </c>
      <c r="L466" s="46">
        <f>'LAUS File'!N409</f>
        <v>0</v>
      </c>
      <c r="M466" s="46">
        <f>'LAUS File'!O409</f>
        <v>0</v>
      </c>
      <c r="N466" s="46">
        <f>'LAUS File'!P409</f>
        <v>0</v>
      </c>
      <c r="O466" s="46">
        <f>'LAUS File'!Q409</f>
        <v>0</v>
      </c>
    </row>
    <row r="467" spans="1:15">
      <c r="A467" s="45"/>
      <c r="B467" s="3"/>
      <c r="C467" s="21" t="s">
        <v>857</v>
      </c>
      <c r="D467" s="21"/>
      <c r="E467" s="21"/>
      <c r="F467" s="21"/>
      <c r="G467" s="21"/>
      <c r="H467" s="21"/>
      <c r="I467" s="21"/>
      <c r="J467" s="21"/>
      <c r="K467" s="21"/>
      <c r="L467" s="21"/>
      <c r="M467" s="21"/>
      <c r="N467" s="21"/>
      <c r="O467" s="21"/>
    </row>
    <row r="468" spans="1:15">
      <c r="A468" s="45" t="s">
        <v>120</v>
      </c>
      <c r="B468" s="3" t="s">
        <v>0</v>
      </c>
      <c r="C468" s="45">
        <v>68867</v>
      </c>
      <c r="D468" s="45">
        <f>'LAUS File'!F410</f>
        <v>0</v>
      </c>
      <c r="E468" s="45">
        <f>'LAUS File'!G410</f>
        <v>0</v>
      </c>
      <c r="F468" s="45" t="e">
        <f>'LAUS File'!#REF!</f>
        <v>#REF!</v>
      </c>
      <c r="G468" s="45">
        <f>'LAUS File'!I410</f>
        <v>0</v>
      </c>
      <c r="H468" s="45">
        <f>'LAUS File'!J410</f>
        <v>0</v>
      </c>
      <c r="I468" s="45">
        <f>'LAUS File'!K410</f>
        <v>0</v>
      </c>
      <c r="J468" s="45">
        <f>'LAUS File'!L410</f>
        <v>0</v>
      </c>
      <c r="K468" s="45">
        <f>'LAUS File'!M410</f>
        <v>0</v>
      </c>
      <c r="L468" s="45">
        <f>'LAUS File'!N410</f>
        <v>0</v>
      </c>
      <c r="M468" s="45">
        <f>'LAUS File'!O410</f>
        <v>0</v>
      </c>
      <c r="N468" s="45">
        <f>'LAUS File'!P410</f>
        <v>0</v>
      </c>
      <c r="O468" s="45">
        <f>'LAUS File'!Q410</f>
        <v>0</v>
      </c>
    </row>
    <row r="469" spans="1:15">
      <c r="A469" s="45"/>
      <c r="B469" s="3" t="s">
        <v>152</v>
      </c>
      <c r="C469" s="45">
        <v>64611</v>
      </c>
      <c r="D469" s="45">
        <f>'LAUS File'!F411</f>
        <v>0</v>
      </c>
      <c r="E469" s="45">
        <f>'LAUS File'!G411</f>
        <v>0</v>
      </c>
      <c r="F469" s="45" t="e">
        <f>'LAUS File'!#REF!</f>
        <v>#REF!</v>
      </c>
      <c r="G469" s="45">
        <f>'LAUS File'!I411</f>
        <v>0</v>
      </c>
      <c r="H469" s="45">
        <f>'LAUS File'!J411</f>
        <v>0</v>
      </c>
      <c r="I469" s="45">
        <f>'LAUS File'!K411</f>
        <v>0</v>
      </c>
      <c r="J469" s="45">
        <f>'LAUS File'!L411</f>
        <v>0</v>
      </c>
      <c r="K469" s="45">
        <f>'LAUS File'!M411</f>
        <v>0</v>
      </c>
      <c r="L469" s="45">
        <f>'LAUS File'!N411</f>
        <v>0</v>
      </c>
      <c r="M469" s="45">
        <f>'LAUS File'!O411</f>
        <v>0</v>
      </c>
      <c r="N469" s="45">
        <f>'LAUS File'!P411</f>
        <v>0</v>
      </c>
      <c r="O469" s="45">
        <f>'LAUS File'!Q411</f>
        <v>0</v>
      </c>
    </row>
    <row r="470" spans="1:15">
      <c r="A470" s="45"/>
      <c r="B470" s="3" t="s">
        <v>2</v>
      </c>
      <c r="C470" s="45">
        <v>4256</v>
      </c>
      <c r="D470" s="45">
        <f>'LAUS File'!F412</f>
        <v>0</v>
      </c>
      <c r="E470" s="45">
        <f>'LAUS File'!G412</f>
        <v>0</v>
      </c>
      <c r="F470" s="45" t="e">
        <f>'LAUS File'!#REF!</f>
        <v>#REF!</v>
      </c>
      <c r="G470" s="45">
        <f>'LAUS File'!I412</f>
        <v>0</v>
      </c>
      <c r="H470" s="45">
        <f>'LAUS File'!J412</f>
        <v>0</v>
      </c>
      <c r="I470" s="45">
        <f>'LAUS File'!K412</f>
        <v>0</v>
      </c>
      <c r="J470" s="45">
        <f>'LAUS File'!L412</f>
        <v>0</v>
      </c>
      <c r="K470" s="45">
        <f>'LAUS File'!M412</f>
        <v>0</v>
      </c>
      <c r="L470" s="45">
        <f>'LAUS File'!N412</f>
        <v>0</v>
      </c>
      <c r="M470" s="45">
        <f>'LAUS File'!O412</f>
        <v>0</v>
      </c>
      <c r="N470" s="45">
        <f>'LAUS File'!P412</f>
        <v>0</v>
      </c>
      <c r="O470" s="45">
        <f>'LAUS File'!Q412</f>
        <v>0</v>
      </c>
    </row>
    <row r="471" spans="1:15">
      <c r="A471" s="45"/>
      <c r="B471" s="3" t="s">
        <v>3</v>
      </c>
      <c r="C471" s="46">
        <v>6.2</v>
      </c>
      <c r="D471" s="46">
        <f>'LAUS File'!F413</f>
        <v>0</v>
      </c>
      <c r="E471" s="46">
        <f>'LAUS File'!G413</f>
        <v>0</v>
      </c>
      <c r="F471" s="46" t="e">
        <f>'LAUS File'!#REF!</f>
        <v>#REF!</v>
      </c>
      <c r="G471" s="46">
        <f>'LAUS File'!I413</f>
        <v>0</v>
      </c>
      <c r="H471" s="46">
        <f>'LAUS File'!J413</f>
        <v>0</v>
      </c>
      <c r="I471" s="46">
        <f>'LAUS File'!K413</f>
        <v>0</v>
      </c>
      <c r="J471" s="46">
        <f>'LAUS File'!L413</f>
        <v>0</v>
      </c>
      <c r="K471" s="46">
        <f>'LAUS File'!M413</f>
        <v>0</v>
      </c>
      <c r="L471" s="46">
        <f>'LAUS File'!N413</f>
        <v>0</v>
      </c>
      <c r="M471" s="46">
        <f>'LAUS File'!O413</f>
        <v>0</v>
      </c>
      <c r="N471" s="46">
        <f>'LAUS File'!P413</f>
        <v>0</v>
      </c>
      <c r="O471" s="46">
        <f>'LAUS File'!Q413</f>
        <v>0</v>
      </c>
    </row>
    <row r="472" spans="1:15">
      <c r="A472" s="45"/>
      <c r="B472" s="3"/>
      <c r="C472" s="21" t="s">
        <v>857</v>
      </c>
      <c r="D472" s="21"/>
      <c r="E472" s="21"/>
      <c r="F472" s="21"/>
      <c r="G472" s="21"/>
      <c r="H472" s="21"/>
      <c r="I472" s="21"/>
      <c r="J472" s="21"/>
      <c r="K472" s="21"/>
      <c r="L472" s="21"/>
      <c r="M472" s="21"/>
      <c r="N472" s="21"/>
      <c r="O472" s="21"/>
    </row>
    <row r="473" spans="1:15">
      <c r="A473" s="45" t="s">
        <v>138</v>
      </c>
      <c r="B473" s="3" t="s">
        <v>0</v>
      </c>
      <c r="C473" s="45">
        <v>17436</v>
      </c>
      <c r="D473" s="45">
        <f>'LAUS File'!F418</f>
        <v>0</v>
      </c>
      <c r="E473" s="45">
        <f>'LAUS File'!G418</f>
        <v>0</v>
      </c>
      <c r="F473" s="45" t="e">
        <f>'LAUS File'!#REF!</f>
        <v>#REF!</v>
      </c>
      <c r="G473" s="45">
        <f>'LAUS File'!I418</f>
        <v>0</v>
      </c>
      <c r="H473" s="45">
        <f>'LAUS File'!J418</f>
        <v>0</v>
      </c>
      <c r="I473" s="45">
        <f>'LAUS File'!K418</f>
        <v>0</v>
      </c>
      <c r="J473" s="45">
        <f>'LAUS File'!L418</f>
        <v>0</v>
      </c>
      <c r="K473" s="45">
        <f>'LAUS File'!M418</f>
        <v>0</v>
      </c>
      <c r="L473" s="45">
        <f>'LAUS File'!N418</f>
        <v>0</v>
      </c>
      <c r="M473" s="45">
        <f>'LAUS File'!O418</f>
        <v>0</v>
      </c>
      <c r="N473" s="45">
        <f>'LAUS File'!P418</f>
        <v>0</v>
      </c>
      <c r="O473" s="45">
        <f>'LAUS File'!Q418</f>
        <v>0</v>
      </c>
    </row>
    <row r="474" spans="1:15">
      <c r="A474" s="45"/>
      <c r="B474" s="3" t="s">
        <v>152</v>
      </c>
      <c r="C474" s="45">
        <v>16627</v>
      </c>
      <c r="D474" s="45">
        <f>'LAUS File'!F419</f>
        <v>0</v>
      </c>
      <c r="E474" s="45">
        <f>'LAUS File'!G419</f>
        <v>0</v>
      </c>
      <c r="F474" s="45" t="e">
        <f>'LAUS File'!#REF!</f>
        <v>#REF!</v>
      </c>
      <c r="G474" s="45">
        <f>'LAUS File'!I419</f>
        <v>0</v>
      </c>
      <c r="H474" s="45">
        <f>'LAUS File'!J419</f>
        <v>0</v>
      </c>
      <c r="I474" s="45">
        <f>'LAUS File'!K419</f>
        <v>0</v>
      </c>
      <c r="J474" s="45">
        <f>'LAUS File'!L419</f>
        <v>0</v>
      </c>
      <c r="K474" s="45">
        <f>'LAUS File'!M419</f>
        <v>0</v>
      </c>
      <c r="L474" s="45">
        <f>'LAUS File'!N419</f>
        <v>0</v>
      </c>
      <c r="M474" s="45">
        <f>'LAUS File'!O419</f>
        <v>0</v>
      </c>
      <c r="N474" s="45">
        <f>'LAUS File'!P419</f>
        <v>0</v>
      </c>
      <c r="O474" s="45">
        <f>'LAUS File'!Q419</f>
        <v>0</v>
      </c>
    </row>
    <row r="475" spans="1:15">
      <c r="A475" s="45"/>
      <c r="B475" s="3" t="s">
        <v>2</v>
      </c>
      <c r="C475" s="45">
        <v>809</v>
      </c>
      <c r="D475" s="45">
        <f>'LAUS File'!F420</f>
        <v>0</v>
      </c>
      <c r="E475" s="45">
        <f>'LAUS File'!G420</f>
        <v>0</v>
      </c>
      <c r="F475" s="45" t="e">
        <f>'LAUS File'!#REF!</f>
        <v>#REF!</v>
      </c>
      <c r="G475" s="45">
        <f>'LAUS File'!I420</f>
        <v>0</v>
      </c>
      <c r="H475" s="45">
        <f>'LAUS File'!J420</f>
        <v>0</v>
      </c>
      <c r="I475" s="45">
        <f>'LAUS File'!K420</f>
        <v>0</v>
      </c>
      <c r="J475" s="45">
        <f>'LAUS File'!L420</f>
        <v>0</v>
      </c>
      <c r="K475" s="45">
        <f>'LAUS File'!M420</f>
        <v>0</v>
      </c>
      <c r="L475" s="45">
        <f>'LAUS File'!N420</f>
        <v>0</v>
      </c>
      <c r="M475" s="45">
        <f>'LAUS File'!O420</f>
        <v>0</v>
      </c>
      <c r="N475" s="45">
        <f>'LAUS File'!P420</f>
        <v>0</v>
      </c>
      <c r="O475" s="45">
        <f>'LAUS File'!Q420</f>
        <v>0</v>
      </c>
    </row>
    <row r="476" spans="1:15">
      <c r="A476" s="45"/>
      <c r="B476" s="3" t="s">
        <v>3</v>
      </c>
      <c r="C476" s="46">
        <v>4.5999999999999996</v>
      </c>
      <c r="D476" s="46">
        <f>'LAUS File'!F421</f>
        <v>0</v>
      </c>
      <c r="E476" s="46">
        <f>'LAUS File'!G421</f>
        <v>0</v>
      </c>
      <c r="F476" s="46" t="e">
        <f>'LAUS File'!#REF!</f>
        <v>#REF!</v>
      </c>
      <c r="G476" s="46">
        <f>'LAUS File'!I421</f>
        <v>0</v>
      </c>
      <c r="H476" s="46">
        <f>'LAUS File'!J421</f>
        <v>0</v>
      </c>
      <c r="I476" s="46">
        <f>'LAUS File'!K421</f>
        <v>0</v>
      </c>
      <c r="J476" s="46">
        <f>'LAUS File'!L421</f>
        <v>0</v>
      </c>
      <c r="K476" s="46">
        <f>'LAUS File'!M421</f>
        <v>0</v>
      </c>
      <c r="L476" s="46">
        <f>'LAUS File'!N421</f>
        <v>0</v>
      </c>
      <c r="M476" s="46">
        <f>'LAUS File'!O421</f>
        <v>0</v>
      </c>
      <c r="N476" s="46">
        <f>'LAUS File'!P421</f>
        <v>0</v>
      </c>
      <c r="O476" s="46">
        <f>'LAUS File'!Q421</f>
        <v>0</v>
      </c>
    </row>
    <row r="477" spans="1:15">
      <c r="A477" s="45"/>
      <c r="B477" s="3"/>
      <c r="C477" s="21" t="s">
        <v>857</v>
      </c>
      <c r="D477" s="21"/>
      <c r="E477" s="21"/>
      <c r="F477" s="21"/>
      <c r="G477" s="21"/>
      <c r="H477" s="21"/>
      <c r="I477" s="21"/>
      <c r="J477" s="21"/>
      <c r="K477" s="21"/>
      <c r="L477" s="21"/>
      <c r="M477" s="21"/>
      <c r="N477" s="21"/>
      <c r="O477" s="21"/>
    </row>
    <row r="478" spans="1:15">
      <c r="A478" s="3" t="s">
        <v>48</v>
      </c>
      <c r="B478" s="3" t="s">
        <v>0</v>
      </c>
      <c r="C478" s="45">
        <v>13633</v>
      </c>
      <c r="D478" s="45">
        <f>'LAUS File'!F422</f>
        <v>0</v>
      </c>
      <c r="E478" s="45">
        <f>'LAUS File'!G422</f>
        <v>0</v>
      </c>
      <c r="F478" s="45" t="e">
        <f>'LAUS File'!#REF!</f>
        <v>#REF!</v>
      </c>
      <c r="G478" s="45">
        <f>'LAUS File'!I422</f>
        <v>0</v>
      </c>
      <c r="H478" s="45">
        <f>'LAUS File'!J422</f>
        <v>0</v>
      </c>
      <c r="I478" s="45">
        <f>'LAUS File'!K422</f>
        <v>0</v>
      </c>
      <c r="J478" s="45">
        <f>'LAUS File'!L422</f>
        <v>0</v>
      </c>
      <c r="K478" s="45">
        <f>'LAUS File'!M422</f>
        <v>0</v>
      </c>
      <c r="L478" s="45">
        <f>'LAUS File'!N422</f>
        <v>0</v>
      </c>
      <c r="M478" s="45">
        <f>'LAUS File'!O422</f>
        <v>0</v>
      </c>
      <c r="N478" s="45">
        <f>'LAUS File'!P422</f>
        <v>0</v>
      </c>
      <c r="O478" s="45">
        <f>'LAUS File'!Q422</f>
        <v>0</v>
      </c>
    </row>
    <row r="479" spans="1:15">
      <c r="A479" s="3"/>
      <c r="B479" s="3" t="s">
        <v>152</v>
      </c>
      <c r="C479" s="45">
        <v>12777</v>
      </c>
      <c r="D479" s="45">
        <f>'LAUS File'!F423</f>
        <v>0</v>
      </c>
      <c r="E479" s="45">
        <f>'LAUS File'!G423</f>
        <v>0</v>
      </c>
      <c r="F479" s="45" t="e">
        <f>'LAUS File'!#REF!</f>
        <v>#REF!</v>
      </c>
      <c r="G479" s="45">
        <f>'LAUS File'!I423</f>
        <v>0</v>
      </c>
      <c r="H479" s="45">
        <f>'LAUS File'!J423</f>
        <v>0</v>
      </c>
      <c r="I479" s="45">
        <f>'LAUS File'!K423</f>
        <v>0</v>
      </c>
      <c r="J479" s="45">
        <f>'LAUS File'!L423</f>
        <v>0</v>
      </c>
      <c r="K479" s="45">
        <f>'LAUS File'!M423</f>
        <v>0</v>
      </c>
      <c r="L479" s="45">
        <f>'LAUS File'!N423</f>
        <v>0</v>
      </c>
      <c r="M479" s="45">
        <f>'LAUS File'!O423</f>
        <v>0</v>
      </c>
      <c r="N479" s="45">
        <f>'LAUS File'!P423</f>
        <v>0</v>
      </c>
      <c r="O479" s="45">
        <f>'LAUS File'!Q423</f>
        <v>0</v>
      </c>
    </row>
    <row r="480" spans="1:15">
      <c r="A480" s="3"/>
      <c r="B480" s="3" t="s">
        <v>2</v>
      </c>
      <c r="C480" s="45">
        <v>856</v>
      </c>
      <c r="D480" s="45">
        <f>'LAUS File'!F424</f>
        <v>0</v>
      </c>
      <c r="E480" s="45">
        <f>'LAUS File'!G424</f>
        <v>0</v>
      </c>
      <c r="F480" s="45" t="e">
        <f>'LAUS File'!#REF!</f>
        <v>#REF!</v>
      </c>
      <c r="G480" s="45">
        <f>'LAUS File'!I424</f>
        <v>0</v>
      </c>
      <c r="H480" s="45">
        <f>'LAUS File'!J424</f>
        <v>0</v>
      </c>
      <c r="I480" s="45">
        <f>'LAUS File'!K424</f>
        <v>0</v>
      </c>
      <c r="J480" s="45">
        <f>'LAUS File'!L424</f>
        <v>0</v>
      </c>
      <c r="K480" s="45">
        <f>'LAUS File'!M424</f>
        <v>0</v>
      </c>
      <c r="L480" s="45">
        <f>'LAUS File'!N424</f>
        <v>0</v>
      </c>
      <c r="M480" s="45">
        <f>'LAUS File'!O424</f>
        <v>0</v>
      </c>
      <c r="N480" s="45">
        <f>'LAUS File'!P424</f>
        <v>0</v>
      </c>
      <c r="O480" s="45">
        <f>'LAUS File'!Q424</f>
        <v>0</v>
      </c>
    </row>
    <row r="481" spans="1:15">
      <c r="A481" s="3"/>
      <c r="B481" s="3" t="s">
        <v>3</v>
      </c>
      <c r="C481" s="46">
        <v>6.3</v>
      </c>
      <c r="D481" s="46">
        <f>'LAUS File'!F425</f>
        <v>0</v>
      </c>
      <c r="E481" s="46">
        <f>'LAUS File'!G425</f>
        <v>0</v>
      </c>
      <c r="F481" s="46" t="e">
        <f>'LAUS File'!#REF!</f>
        <v>#REF!</v>
      </c>
      <c r="G481" s="46">
        <f>'LAUS File'!I425</f>
        <v>0</v>
      </c>
      <c r="H481" s="46">
        <f>'LAUS File'!J425</f>
        <v>0</v>
      </c>
      <c r="I481" s="46">
        <f>'LAUS File'!K425</f>
        <v>0</v>
      </c>
      <c r="J481" s="46">
        <f>'LAUS File'!L425</f>
        <v>0</v>
      </c>
      <c r="K481" s="46">
        <f>'LAUS File'!M425</f>
        <v>0</v>
      </c>
      <c r="L481" s="46">
        <f>'LAUS File'!N425</f>
        <v>0</v>
      </c>
      <c r="M481" s="46">
        <f>'LAUS File'!O425</f>
        <v>0</v>
      </c>
      <c r="N481" s="46">
        <f>'LAUS File'!P425</f>
        <v>0</v>
      </c>
      <c r="O481" s="46">
        <f>'LAUS File'!Q425</f>
        <v>0</v>
      </c>
    </row>
    <row r="482" spans="1:15">
      <c r="A482" s="3"/>
      <c r="B482" s="3"/>
      <c r="C482" s="46" t="s">
        <v>857</v>
      </c>
      <c r="D482" s="46"/>
      <c r="E482" s="46"/>
      <c r="F482" s="46"/>
      <c r="G482" s="46"/>
      <c r="H482" s="46"/>
      <c r="I482" s="46"/>
      <c r="J482" s="46"/>
      <c r="K482" s="46"/>
      <c r="L482" s="46"/>
      <c r="M482" s="46"/>
      <c r="N482" s="46"/>
      <c r="O482" s="46"/>
    </row>
    <row r="483" spans="1:15">
      <c r="A483" s="45" t="s">
        <v>90</v>
      </c>
      <c r="B483" s="3" t="s">
        <v>0</v>
      </c>
      <c r="C483" s="45">
        <v>15462</v>
      </c>
      <c r="D483" s="45">
        <f>'LAUS File'!F414</f>
        <v>0</v>
      </c>
      <c r="E483" s="45">
        <f>'LAUS File'!G414</f>
        <v>0</v>
      </c>
      <c r="F483" s="45" t="e">
        <f>'LAUS File'!#REF!</f>
        <v>#REF!</v>
      </c>
      <c r="G483" s="45">
        <f>'LAUS File'!I414</f>
        <v>0</v>
      </c>
      <c r="H483" s="45">
        <f>'LAUS File'!J414</f>
        <v>0</v>
      </c>
      <c r="I483" s="45">
        <f>'LAUS File'!K414</f>
        <v>0</v>
      </c>
      <c r="J483" s="45">
        <f>'LAUS File'!L414</f>
        <v>0</v>
      </c>
      <c r="K483" s="45">
        <f>'LAUS File'!M414</f>
        <v>0</v>
      </c>
      <c r="L483" s="45">
        <f>'LAUS File'!N414</f>
        <v>0</v>
      </c>
      <c r="M483" s="45">
        <f>'LAUS File'!O414</f>
        <v>0</v>
      </c>
      <c r="N483" s="45">
        <f>'LAUS File'!P414</f>
        <v>0</v>
      </c>
      <c r="O483" s="45">
        <f>'LAUS File'!Q414</f>
        <v>0</v>
      </c>
    </row>
    <row r="484" spans="1:15">
      <c r="A484" s="45"/>
      <c r="B484" s="3" t="s">
        <v>152</v>
      </c>
      <c r="C484" s="45">
        <v>14625</v>
      </c>
      <c r="D484" s="45">
        <f>'LAUS File'!F415</f>
        <v>0</v>
      </c>
      <c r="E484" s="45">
        <f>'LAUS File'!G415</f>
        <v>0</v>
      </c>
      <c r="F484" s="45" t="e">
        <f>'LAUS File'!#REF!</f>
        <v>#REF!</v>
      </c>
      <c r="G484" s="45">
        <f>'LAUS File'!I415</f>
        <v>0</v>
      </c>
      <c r="H484" s="45">
        <f>'LAUS File'!J415</f>
        <v>0</v>
      </c>
      <c r="I484" s="45">
        <f>'LAUS File'!K415</f>
        <v>0</v>
      </c>
      <c r="J484" s="45">
        <f>'LAUS File'!L415</f>
        <v>0</v>
      </c>
      <c r="K484" s="45">
        <f>'LAUS File'!M415</f>
        <v>0</v>
      </c>
      <c r="L484" s="45">
        <f>'LAUS File'!N415</f>
        <v>0</v>
      </c>
      <c r="M484" s="45">
        <f>'LAUS File'!O415</f>
        <v>0</v>
      </c>
      <c r="N484" s="45">
        <f>'LAUS File'!P415</f>
        <v>0</v>
      </c>
      <c r="O484" s="45">
        <f>'LAUS File'!Q415</f>
        <v>0</v>
      </c>
    </row>
    <row r="485" spans="1:15">
      <c r="A485" s="45"/>
      <c r="B485" s="3" t="s">
        <v>2</v>
      </c>
      <c r="C485" s="45">
        <v>837</v>
      </c>
      <c r="D485" s="45">
        <f>'LAUS File'!F416</f>
        <v>0</v>
      </c>
      <c r="E485" s="45">
        <f>'LAUS File'!G416</f>
        <v>0</v>
      </c>
      <c r="F485" s="45" t="e">
        <f>'LAUS File'!#REF!</f>
        <v>#REF!</v>
      </c>
      <c r="G485" s="45">
        <f>'LAUS File'!I416</f>
        <v>0</v>
      </c>
      <c r="H485" s="45">
        <f>'LAUS File'!J416</f>
        <v>0</v>
      </c>
      <c r="I485" s="45">
        <f>'LAUS File'!K416</f>
        <v>0</v>
      </c>
      <c r="J485" s="45">
        <f>'LAUS File'!L416</f>
        <v>0</v>
      </c>
      <c r="K485" s="45">
        <f>'LAUS File'!M416</f>
        <v>0</v>
      </c>
      <c r="L485" s="45">
        <f>'LAUS File'!N416</f>
        <v>0</v>
      </c>
      <c r="M485" s="45">
        <f>'LAUS File'!O416</f>
        <v>0</v>
      </c>
      <c r="N485" s="45">
        <f>'LAUS File'!P416</f>
        <v>0</v>
      </c>
      <c r="O485" s="45">
        <f>'LAUS File'!Q416</f>
        <v>0</v>
      </c>
    </row>
    <row r="486" spans="1:15">
      <c r="A486" s="45"/>
      <c r="B486" s="3" t="s">
        <v>3</v>
      </c>
      <c r="C486" s="46">
        <v>5.4</v>
      </c>
      <c r="D486" s="46">
        <f>'LAUS File'!F417</f>
        <v>0</v>
      </c>
      <c r="E486" s="46">
        <f>'LAUS File'!G417</f>
        <v>0</v>
      </c>
      <c r="F486" s="46" t="e">
        <f>'LAUS File'!#REF!</f>
        <v>#REF!</v>
      </c>
      <c r="G486" s="46">
        <f>'LAUS File'!I417</f>
        <v>0</v>
      </c>
      <c r="H486" s="46">
        <f>'LAUS File'!J417</f>
        <v>0</v>
      </c>
      <c r="I486" s="46">
        <f>'LAUS File'!K417</f>
        <v>0</v>
      </c>
      <c r="J486" s="46">
        <f>'LAUS File'!L417</f>
        <v>0</v>
      </c>
      <c r="K486" s="46">
        <f>'LAUS File'!M417</f>
        <v>0</v>
      </c>
      <c r="L486" s="46">
        <f>'LAUS File'!N417</f>
        <v>0</v>
      </c>
      <c r="M486" s="46">
        <f>'LAUS File'!O417</f>
        <v>0</v>
      </c>
      <c r="N486" s="46">
        <f>'LAUS File'!P417</f>
        <v>0</v>
      </c>
      <c r="O486" s="46">
        <f>'LAUS File'!Q417</f>
        <v>0</v>
      </c>
    </row>
    <row r="487" spans="1:15">
      <c r="A487" s="45"/>
      <c r="B487" s="3"/>
      <c r="C487" s="21" t="s">
        <v>857</v>
      </c>
      <c r="D487" s="21"/>
      <c r="E487" s="21"/>
      <c r="F487" s="21"/>
      <c r="G487" s="21"/>
      <c r="H487" s="21"/>
      <c r="I487" s="21"/>
      <c r="J487" s="21"/>
      <c r="K487" s="21"/>
      <c r="L487" s="21"/>
      <c r="M487" s="21"/>
      <c r="N487" s="21"/>
      <c r="O487" s="21"/>
    </row>
    <row r="488" spans="1:15">
      <c r="A488" s="3" t="s">
        <v>29</v>
      </c>
      <c r="B488" s="3" t="s">
        <v>0</v>
      </c>
      <c r="C488" s="45">
        <v>14474</v>
      </c>
      <c r="D488" s="45">
        <f>'LAUS File'!F426</f>
        <v>0</v>
      </c>
      <c r="E488" s="45">
        <f>'LAUS File'!G426</f>
        <v>0</v>
      </c>
      <c r="F488" s="45" t="e">
        <f>'LAUS File'!#REF!</f>
        <v>#REF!</v>
      </c>
      <c r="G488" s="45">
        <f>'LAUS File'!I426</f>
        <v>0</v>
      </c>
      <c r="H488" s="45">
        <f>'LAUS File'!J426</f>
        <v>0</v>
      </c>
      <c r="I488" s="45">
        <f>'LAUS File'!K426</f>
        <v>0</v>
      </c>
      <c r="J488" s="45">
        <f>'LAUS File'!L426</f>
        <v>0</v>
      </c>
      <c r="K488" s="45">
        <f>'LAUS File'!M426</f>
        <v>0</v>
      </c>
      <c r="L488" s="45">
        <f>'LAUS File'!N426</f>
        <v>0</v>
      </c>
      <c r="M488" s="45">
        <f>'LAUS File'!O426</f>
        <v>0</v>
      </c>
      <c r="N488" s="45">
        <f>'LAUS File'!P426</f>
        <v>0</v>
      </c>
      <c r="O488" s="45">
        <f>'LAUS File'!Q426</f>
        <v>0</v>
      </c>
    </row>
    <row r="489" spans="1:15">
      <c r="A489" s="3"/>
      <c r="B489" s="3" t="s">
        <v>152</v>
      </c>
      <c r="C489" s="45">
        <v>13778</v>
      </c>
      <c r="D489" s="45">
        <f>'LAUS File'!F427</f>
        <v>0</v>
      </c>
      <c r="E489" s="45">
        <f>'LAUS File'!G427</f>
        <v>0</v>
      </c>
      <c r="F489" s="45" t="e">
        <f>'LAUS File'!#REF!</f>
        <v>#REF!</v>
      </c>
      <c r="G489" s="45">
        <f>'LAUS File'!I427</f>
        <v>0</v>
      </c>
      <c r="H489" s="45">
        <f>'LAUS File'!J427</f>
        <v>0</v>
      </c>
      <c r="I489" s="45">
        <f>'LAUS File'!K427</f>
        <v>0</v>
      </c>
      <c r="J489" s="45">
        <f>'LAUS File'!L427</f>
        <v>0</v>
      </c>
      <c r="K489" s="45">
        <f>'LAUS File'!M427</f>
        <v>0</v>
      </c>
      <c r="L489" s="45">
        <f>'LAUS File'!N427</f>
        <v>0</v>
      </c>
      <c r="M489" s="45">
        <f>'LAUS File'!O427</f>
        <v>0</v>
      </c>
      <c r="N489" s="45">
        <f>'LAUS File'!P427</f>
        <v>0</v>
      </c>
      <c r="O489" s="45">
        <f>'LAUS File'!Q427</f>
        <v>0</v>
      </c>
    </row>
    <row r="490" spans="1:15">
      <c r="A490" s="3"/>
      <c r="B490" s="3" t="s">
        <v>2</v>
      </c>
      <c r="C490" s="45">
        <v>696</v>
      </c>
      <c r="D490" s="45">
        <f>'LAUS File'!F428</f>
        <v>0</v>
      </c>
      <c r="E490" s="45">
        <f>'LAUS File'!G428</f>
        <v>0</v>
      </c>
      <c r="F490" s="45" t="e">
        <f>'LAUS File'!#REF!</f>
        <v>#REF!</v>
      </c>
      <c r="G490" s="45">
        <f>'LAUS File'!I428</f>
        <v>0</v>
      </c>
      <c r="H490" s="45">
        <f>'LAUS File'!J428</f>
        <v>0</v>
      </c>
      <c r="I490" s="45">
        <f>'LAUS File'!K428</f>
        <v>0</v>
      </c>
      <c r="J490" s="45">
        <f>'LAUS File'!L428</f>
        <v>0</v>
      </c>
      <c r="K490" s="45">
        <f>'LAUS File'!M428</f>
        <v>0</v>
      </c>
      <c r="L490" s="45">
        <f>'LAUS File'!N428</f>
        <v>0</v>
      </c>
      <c r="M490" s="45">
        <f>'LAUS File'!O428</f>
        <v>0</v>
      </c>
      <c r="N490" s="45">
        <f>'LAUS File'!P428</f>
        <v>0</v>
      </c>
      <c r="O490" s="45">
        <f>'LAUS File'!Q428</f>
        <v>0</v>
      </c>
    </row>
    <row r="491" spans="1:15">
      <c r="A491" s="3"/>
      <c r="B491" s="3" t="s">
        <v>3</v>
      </c>
      <c r="C491" s="46">
        <v>4.8</v>
      </c>
      <c r="D491" s="46">
        <f>'LAUS File'!F429</f>
        <v>0</v>
      </c>
      <c r="E491" s="46">
        <f>'LAUS File'!G429</f>
        <v>0</v>
      </c>
      <c r="F491" s="46" t="e">
        <f>'LAUS File'!#REF!</f>
        <v>#REF!</v>
      </c>
      <c r="G491" s="46">
        <f>'LAUS File'!I429</f>
        <v>0</v>
      </c>
      <c r="H491" s="46">
        <f>'LAUS File'!J429</f>
        <v>0</v>
      </c>
      <c r="I491" s="46">
        <f>'LAUS File'!K429</f>
        <v>0</v>
      </c>
      <c r="J491" s="46">
        <f>'LAUS File'!L429</f>
        <v>0</v>
      </c>
      <c r="K491" s="46">
        <f>'LAUS File'!M429</f>
        <v>0</v>
      </c>
      <c r="L491" s="46">
        <f>'LAUS File'!N429</f>
        <v>0</v>
      </c>
      <c r="M491" s="46">
        <f>'LAUS File'!O429</f>
        <v>0</v>
      </c>
      <c r="N491" s="46">
        <f>'LAUS File'!P429</f>
        <v>0</v>
      </c>
      <c r="O491" s="46">
        <f>'LAUS File'!Q429</f>
        <v>0</v>
      </c>
    </row>
    <row r="492" spans="1:15">
      <c r="A492" s="3"/>
      <c r="B492" s="3"/>
      <c r="C492" s="46" t="s">
        <v>857</v>
      </c>
      <c r="D492" s="46"/>
      <c r="E492" s="46"/>
      <c r="F492" s="46"/>
      <c r="G492" s="46"/>
      <c r="H492" s="46"/>
      <c r="I492" s="46"/>
      <c r="J492" s="46"/>
      <c r="K492" s="46"/>
      <c r="L492" s="46"/>
      <c r="M492" s="46"/>
      <c r="N492" s="46"/>
      <c r="O492" s="46"/>
    </row>
    <row r="493" spans="1:15">
      <c r="A493" s="45" t="s">
        <v>178</v>
      </c>
      <c r="B493" s="45" t="s">
        <v>0</v>
      </c>
      <c r="C493" s="45">
        <v>835</v>
      </c>
      <c r="D493" s="45">
        <f>'LAUS File'!F430</f>
        <v>0</v>
      </c>
      <c r="E493" s="45">
        <f>'LAUS File'!G430</f>
        <v>0</v>
      </c>
      <c r="F493" s="45" t="e">
        <f>'LAUS File'!#REF!</f>
        <v>#REF!</v>
      </c>
      <c r="G493" s="45">
        <f>'LAUS File'!I430</f>
        <v>0</v>
      </c>
      <c r="H493" s="45">
        <f>'LAUS File'!J430</f>
        <v>0</v>
      </c>
      <c r="I493" s="45">
        <f>'LAUS File'!K430</f>
        <v>0</v>
      </c>
      <c r="J493" s="45">
        <f>'LAUS File'!L430</f>
        <v>0</v>
      </c>
      <c r="K493" s="45">
        <f>'LAUS File'!M430</f>
        <v>0</v>
      </c>
      <c r="L493" s="45">
        <f>'LAUS File'!N430</f>
        <v>0</v>
      </c>
      <c r="M493" s="45">
        <f>'LAUS File'!O430</f>
        <v>0</v>
      </c>
      <c r="N493" s="45">
        <f>'LAUS File'!P430</f>
        <v>0</v>
      </c>
      <c r="O493" s="45">
        <f>'LAUS File'!Q430</f>
        <v>0</v>
      </c>
    </row>
    <row r="494" spans="1:15">
      <c r="A494" s="45"/>
      <c r="B494" s="45" t="s">
        <v>1</v>
      </c>
      <c r="C494" s="45">
        <v>787</v>
      </c>
      <c r="D494" s="45">
        <f>'LAUS File'!F431</f>
        <v>0</v>
      </c>
      <c r="E494" s="45">
        <f>'LAUS File'!G431</f>
        <v>0</v>
      </c>
      <c r="F494" s="45" t="e">
        <f>'LAUS File'!#REF!</f>
        <v>#REF!</v>
      </c>
      <c r="G494" s="45">
        <f>'LAUS File'!I431</f>
        <v>0</v>
      </c>
      <c r="H494" s="45">
        <f>'LAUS File'!J431</f>
        <v>0</v>
      </c>
      <c r="I494" s="45">
        <f>'LAUS File'!K431</f>
        <v>0</v>
      </c>
      <c r="J494" s="45">
        <f>'LAUS File'!L431</f>
        <v>0</v>
      </c>
      <c r="K494" s="45">
        <f>'LAUS File'!M431</f>
        <v>0</v>
      </c>
      <c r="L494" s="45">
        <f>'LAUS File'!N431</f>
        <v>0</v>
      </c>
      <c r="M494" s="45">
        <f>'LAUS File'!O431</f>
        <v>0</v>
      </c>
      <c r="N494" s="45">
        <f>'LAUS File'!P431</f>
        <v>0</v>
      </c>
      <c r="O494" s="45">
        <f>'LAUS File'!Q431</f>
        <v>0</v>
      </c>
    </row>
    <row r="495" spans="1:15">
      <c r="A495" s="45"/>
      <c r="B495" s="45" t="s">
        <v>2</v>
      </c>
      <c r="C495" s="45">
        <v>48</v>
      </c>
      <c r="D495" s="45">
        <f>'LAUS File'!F432</f>
        <v>0</v>
      </c>
      <c r="E495" s="45">
        <f>'LAUS File'!G432</f>
        <v>0</v>
      </c>
      <c r="F495" s="45" t="e">
        <f>'LAUS File'!#REF!</f>
        <v>#REF!</v>
      </c>
      <c r="G495" s="45">
        <f>'LAUS File'!I432</f>
        <v>0</v>
      </c>
      <c r="H495" s="45">
        <f>'LAUS File'!J432</f>
        <v>0</v>
      </c>
      <c r="I495" s="45">
        <f>'LAUS File'!K432</f>
        <v>0</v>
      </c>
      <c r="J495" s="45">
        <f>'LAUS File'!L432</f>
        <v>0</v>
      </c>
      <c r="K495" s="45">
        <f>'LAUS File'!M432</f>
        <v>0</v>
      </c>
      <c r="L495" s="45">
        <f>'LAUS File'!N432</f>
        <v>0</v>
      </c>
      <c r="M495" s="45">
        <f>'LAUS File'!O432</f>
        <v>0</v>
      </c>
      <c r="N495" s="45">
        <f>'LAUS File'!P432</f>
        <v>0</v>
      </c>
      <c r="O495" s="45">
        <f>'LAUS File'!Q432</f>
        <v>0</v>
      </c>
    </row>
    <row r="496" spans="1:15">
      <c r="A496" s="21"/>
      <c r="B496" s="21" t="s">
        <v>3</v>
      </c>
      <c r="C496" s="46">
        <v>5.7</v>
      </c>
      <c r="D496" s="46">
        <f>'LAUS File'!F433</f>
        <v>0</v>
      </c>
      <c r="E496" s="46">
        <f>'LAUS File'!G433</f>
        <v>0</v>
      </c>
      <c r="F496" s="46" t="e">
        <f>'LAUS File'!#REF!</f>
        <v>#REF!</v>
      </c>
      <c r="G496" s="46">
        <f>'LAUS File'!I433</f>
        <v>0</v>
      </c>
      <c r="H496" s="46">
        <f>'LAUS File'!J433</f>
        <v>0</v>
      </c>
      <c r="I496" s="46">
        <f>'LAUS File'!K433</f>
        <v>0</v>
      </c>
      <c r="J496" s="46">
        <f>'LAUS File'!L433</f>
        <v>0</v>
      </c>
      <c r="K496" s="46">
        <f>'LAUS File'!M433</f>
        <v>0</v>
      </c>
      <c r="L496" s="46">
        <f>'LAUS File'!N433</f>
        <v>0</v>
      </c>
      <c r="M496" s="46">
        <f>'LAUS File'!O433</f>
        <v>0</v>
      </c>
      <c r="N496" s="46">
        <f>'LAUS File'!P433</f>
        <v>0</v>
      </c>
      <c r="O496" s="46">
        <f>'LAUS File'!Q433</f>
        <v>0</v>
      </c>
    </row>
    <row r="497" spans="1:15">
      <c r="A497" s="3"/>
      <c r="B497" s="3"/>
      <c r="C497" s="46" t="s">
        <v>857</v>
      </c>
      <c r="D497" s="46"/>
      <c r="E497" s="46"/>
      <c r="F497" s="46"/>
      <c r="G497" s="46"/>
      <c r="H497" s="46"/>
      <c r="I497" s="46"/>
      <c r="J497" s="46"/>
      <c r="K497" s="46"/>
      <c r="L497" s="46"/>
      <c r="M497" s="46"/>
      <c r="N497" s="46"/>
      <c r="O497" s="46"/>
    </row>
    <row r="498" spans="1:15">
      <c r="A498" s="45" t="s">
        <v>121</v>
      </c>
      <c r="B498" s="3" t="s">
        <v>0</v>
      </c>
      <c r="C498" s="45">
        <v>7280</v>
      </c>
      <c r="D498" s="45">
        <f>'LAUS File'!F434</f>
        <v>0</v>
      </c>
      <c r="E498" s="45">
        <f>'LAUS File'!G434</f>
        <v>0</v>
      </c>
      <c r="F498" s="45" t="e">
        <f>'LAUS File'!#REF!</f>
        <v>#REF!</v>
      </c>
      <c r="G498" s="45">
        <f>'LAUS File'!I434</f>
        <v>0</v>
      </c>
      <c r="H498" s="45">
        <f>'LAUS File'!J434</f>
        <v>0</v>
      </c>
      <c r="I498" s="45">
        <f>'LAUS File'!K434</f>
        <v>0</v>
      </c>
      <c r="J498" s="45">
        <f>'LAUS File'!L434</f>
        <v>0</v>
      </c>
      <c r="K498" s="45">
        <f>'LAUS File'!M434</f>
        <v>0</v>
      </c>
      <c r="L498" s="45">
        <f>'LAUS File'!N434</f>
        <v>0</v>
      </c>
      <c r="M498" s="45">
        <f>'LAUS File'!O434</f>
        <v>0</v>
      </c>
      <c r="N498" s="45">
        <f>'LAUS File'!P434</f>
        <v>0</v>
      </c>
      <c r="O498" s="45">
        <f>'LAUS File'!Q434</f>
        <v>0</v>
      </c>
    </row>
    <row r="499" spans="1:15">
      <c r="A499" s="45"/>
      <c r="B499" s="3" t="s">
        <v>152</v>
      </c>
      <c r="C499" s="45">
        <v>6884</v>
      </c>
      <c r="D499" s="45">
        <f>'LAUS File'!F435</f>
        <v>0</v>
      </c>
      <c r="E499" s="45">
        <f>'LAUS File'!G435</f>
        <v>0</v>
      </c>
      <c r="F499" s="45" t="e">
        <f>'LAUS File'!#REF!</f>
        <v>#REF!</v>
      </c>
      <c r="G499" s="45">
        <f>'LAUS File'!I435</f>
        <v>0</v>
      </c>
      <c r="H499" s="45">
        <f>'LAUS File'!J435</f>
        <v>0</v>
      </c>
      <c r="I499" s="45">
        <f>'LAUS File'!K435</f>
        <v>0</v>
      </c>
      <c r="J499" s="45">
        <f>'LAUS File'!L435</f>
        <v>0</v>
      </c>
      <c r="K499" s="45">
        <f>'LAUS File'!M435</f>
        <v>0</v>
      </c>
      <c r="L499" s="45">
        <f>'LAUS File'!N435</f>
        <v>0</v>
      </c>
      <c r="M499" s="45">
        <f>'LAUS File'!O435</f>
        <v>0</v>
      </c>
      <c r="N499" s="45">
        <f>'LAUS File'!P435</f>
        <v>0</v>
      </c>
      <c r="O499" s="45">
        <f>'LAUS File'!Q435</f>
        <v>0</v>
      </c>
    </row>
    <row r="500" spans="1:15">
      <c r="A500" s="45"/>
      <c r="B500" s="3" t="s">
        <v>2</v>
      </c>
      <c r="C500" s="45">
        <v>396</v>
      </c>
      <c r="D500" s="45">
        <f>'LAUS File'!F436</f>
        <v>0</v>
      </c>
      <c r="E500" s="45">
        <f>'LAUS File'!G436</f>
        <v>0</v>
      </c>
      <c r="F500" s="45" t="e">
        <f>'LAUS File'!#REF!</f>
        <v>#REF!</v>
      </c>
      <c r="G500" s="45">
        <f>'LAUS File'!I436</f>
        <v>0</v>
      </c>
      <c r="H500" s="45">
        <f>'LAUS File'!J436</f>
        <v>0</v>
      </c>
      <c r="I500" s="45">
        <f>'LAUS File'!K436</f>
        <v>0</v>
      </c>
      <c r="J500" s="45">
        <f>'LAUS File'!L436</f>
        <v>0</v>
      </c>
      <c r="K500" s="45">
        <f>'LAUS File'!M436</f>
        <v>0</v>
      </c>
      <c r="L500" s="45">
        <f>'LAUS File'!N436</f>
        <v>0</v>
      </c>
      <c r="M500" s="45">
        <f>'LAUS File'!O436</f>
        <v>0</v>
      </c>
      <c r="N500" s="45">
        <f>'LAUS File'!P436</f>
        <v>0</v>
      </c>
      <c r="O500" s="45">
        <f>'LAUS File'!Q436</f>
        <v>0</v>
      </c>
    </row>
    <row r="501" spans="1:15">
      <c r="A501" s="45"/>
      <c r="B501" s="3" t="s">
        <v>3</v>
      </c>
      <c r="C501" s="46">
        <v>5.4</v>
      </c>
      <c r="D501" s="46">
        <f>'LAUS File'!F437</f>
        <v>0</v>
      </c>
      <c r="E501" s="46">
        <f>'LAUS File'!G437</f>
        <v>0</v>
      </c>
      <c r="F501" s="46" t="e">
        <f>'LAUS File'!#REF!</f>
        <v>#REF!</v>
      </c>
      <c r="G501" s="46">
        <f>'LAUS File'!I437</f>
        <v>0</v>
      </c>
      <c r="H501" s="46">
        <f>'LAUS File'!J437</f>
        <v>0</v>
      </c>
      <c r="I501" s="46">
        <f>'LAUS File'!K437</f>
        <v>0</v>
      </c>
      <c r="J501" s="46">
        <f>'LAUS File'!L437</f>
        <v>0</v>
      </c>
      <c r="K501" s="46">
        <f>'LAUS File'!M437</f>
        <v>0</v>
      </c>
      <c r="L501" s="46">
        <f>'LAUS File'!N437</f>
        <v>0</v>
      </c>
      <c r="M501" s="46">
        <f>'LAUS File'!O437</f>
        <v>0</v>
      </c>
      <c r="N501" s="46">
        <f>'LAUS File'!P437</f>
        <v>0</v>
      </c>
      <c r="O501" s="46">
        <f>'LAUS File'!Q437</f>
        <v>0</v>
      </c>
    </row>
    <row r="502" spans="1:15">
      <c r="A502" s="45"/>
      <c r="B502" s="3"/>
      <c r="C502" s="21" t="s">
        <v>857</v>
      </c>
      <c r="D502" s="21"/>
      <c r="E502" s="21"/>
      <c r="F502" s="21"/>
      <c r="G502" s="21"/>
      <c r="H502" s="21"/>
      <c r="I502" s="21"/>
      <c r="J502" s="21"/>
      <c r="K502" s="21"/>
      <c r="L502" s="21"/>
      <c r="M502" s="21"/>
      <c r="N502" s="21"/>
      <c r="O502" s="21"/>
    </row>
    <row r="503" spans="1:15">
      <c r="A503" s="45" t="s">
        <v>179</v>
      </c>
      <c r="B503" s="3" t="s">
        <v>0</v>
      </c>
      <c r="C503" s="45">
        <v>1404</v>
      </c>
      <c r="D503" s="45">
        <f>'LAUS File'!F438</f>
        <v>0</v>
      </c>
      <c r="E503" s="45">
        <f>'LAUS File'!G438</f>
        <v>0</v>
      </c>
      <c r="F503" s="45" t="e">
        <f>'LAUS File'!#REF!</f>
        <v>#REF!</v>
      </c>
      <c r="G503" s="45">
        <f>'LAUS File'!I438</f>
        <v>0</v>
      </c>
      <c r="H503" s="45">
        <f>'LAUS File'!J438</f>
        <v>0</v>
      </c>
      <c r="I503" s="45">
        <f>'LAUS File'!K438</f>
        <v>0</v>
      </c>
      <c r="J503" s="45">
        <f>'LAUS File'!L438</f>
        <v>0</v>
      </c>
      <c r="K503" s="45">
        <f>'LAUS File'!M438</f>
        <v>0</v>
      </c>
      <c r="L503" s="45">
        <f>'LAUS File'!N438</f>
        <v>0</v>
      </c>
      <c r="M503" s="45">
        <f>'LAUS File'!O438</f>
        <v>0</v>
      </c>
      <c r="N503" s="45">
        <f>'LAUS File'!P438</f>
        <v>0</v>
      </c>
      <c r="O503" s="45">
        <f>'LAUS File'!Q438</f>
        <v>0</v>
      </c>
    </row>
    <row r="504" spans="1:15">
      <c r="A504" s="45"/>
      <c r="B504" s="3" t="s">
        <v>152</v>
      </c>
      <c r="C504" s="45">
        <v>1338</v>
      </c>
      <c r="D504" s="45">
        <f>'LAUS File'!F439</f>
        <v>0</v>
      </c>
      <c r="E504" s="45">
        <f>'LAUS File'!G439</f>
        <v>0</v>
      </c>
      <c r="F504" s="45" t="e">
        <f>'LAUS File'!#REF!</f>
        <v>#REF!</v>
      </c>
      <c r="G504" s="45">
        <f>'LAUS File'!I439</f>
        <v>0</v>
      </c>
      <c r="H504" s="45">
        <f>'LAUS File'!J439</f>
        <v>0</v>
      </c>
      <c r="I504" s="45">
        <f>'LAUS File'!K439</f>
        <v>0</v>
      </c>
      <c r="J504" s="45">
        <f>'LAUS File'!L439</f>
        <v>0</v>
      </c>
      <c r="K504" s="45">
        <f>'LAUS File'!M439</f>
        <v>0</v>
      </c>
      <c r="L504" s="45">
        <f>'LAUS File'!N439</f>
        <v>0</v>
      </c>
      <c r="M504" s="45">
        <f>'LAUS File'!O439</f>
        <v>0</v>
      </c>
      <c r="N504" s="45">
        <f>'LAUS File'!P439</f>
        <v>0</v>
      </c>
      <c r="O504" s="45">
        <f>'LAUS File'!Q439</f>
        <v>0</v>
      </c>
    </row>
    <row r="505" spans="1:15">
      <c r="A505" s="45"/>
      <c r="B505" s="3" t="s">
        <v>2</v>
      </c>
      <c r="C505" s="45">
        <v>66</v>
      </c>
      <c r="D505" s="45">
        <f>'LAUS File'!F440</f>
        <v>0</v>
      </c>
      <c r="E505" s="45">
        <f>'LAUS File'!G440</f>
        <v>0</v>
      </c>
      <c r="F505" s="45" t="e">
        <f>'LAUS File'!#REF!</f>
        <v>#REF!</v>
      </c>
      <c r="G505" s="45">
        <f>'LAUS File'!I440</f>
        <v>0</v>
      </c>
      <c r="H505" s="45">
        <f>'LAUS File'!J440</f>
        <v>0</v>
      </c>
      <c r="I505" s="45">
        <f>'LAUS File'!K440</f>
        <v>0</v>
      </c>
      <c r="J505" s="45">
        <f>'LAUS File'!L440</f>
        <v>0</v>
      </c>
      <c r="K505" s="45">
        <f>'LAUS File'!M440</f>
        <v>0</v>
      </c>
      <c r="L505" s="45">
        <f>'LAUS File'!N440</f>
        <v>0</v>
      </c>
      <c r="M505" s="45">
        <f>'LAUS File'!O440</f>
        <v>0</v>
      </c>
      <c r="N505" s="45">
        <f>'LAUS File'!P440</f>
        <v>0</v>
      </c>
      <c r="O505" s="45">
        <f>'LAUS File'!Q440</f>
        <v>0</v>
      </c>
    </row>
    <row r="506" spans="1:15">
      <c r="A506" s="45"/>
      <c r="B506" s="3" t="s">
        <v>3</v>
      </c>
      <c r="C506" s="46">
        <v>4.7</v>
      </c>
      <c r="D506" s="46">
        <f>'LAUS File'!F441</f>
        <v>0</v>
      </c>
      <c r="E506" s="46">
        <f>'LAUS File'!G441</f>
        <v>0</v>
      </c>
      <c r="F506" s="46" t="e">
        <f>'LAUS File'!#REF!</f>
        <v>#REF!</v>
      </c>
      <c r="G506" s="46">
        <f>'LAUS File'!I441</f>
        <v>0</v>
      </c>
      <c r="H506" s="46">
        <f>'LAUS File'!J441</f>
        <v>0</v>
      </c>
      <c r="I506" s="46">
        <f>'LAUS File'!K441</f>
        <v>0</v>
      </c>
      <c r="J506" s="46">
        <f>'LAUS File'!L441</f>
        <v>0</v>
      </c>
      <c r="K506" s="46">
        <f>'LAUS File'!M441</f>
        <v>0</v>
      </c>
      <c r="L506" s="46">
        <f>'LAUS File'!N441</f>
        <v>0</v>
      </c>
      <c r="M506" s="46">
        <f>'LAUS File'!O441</f>
        <v>0</v>
      </c>
      <c r="N506" s="46">
        <f>'LAUS File'!P441</f>
        <v>0</v>
      </c>
      <c r="O506" s="46">
        <f>'LAUS File'!Q441</f>
        <v>0</v>
      </c>
    </row>
    <row r="507" spans="1:15">
      <c r="A507" s="45"/>
      <c r="B507" s="3"/>
      <c r="C507" s="21" t="s">
        <v>857</v>
      </c>
      <c r="D507" s="21"/>
      <c r="E507" s="21"/>
      <c r="F507" s="21"/>
      <c r="G507" s="21"/>
      <c r="H507" s="21"/>
      <c r="I507" s="21"/>
      <c r="J507" s="21"/>
      <c r="K507" s="21"/>
      <c r="L507" s="21"/>
      <c r="M507" s="21"/>
      <c r="N507" s="21"/>
      <c r="O507" s="21"/>
    </row>
    <row r="508" spans="1:15">
      <c r="A508" s="45" t="s">
        <v>122</v>
      </c>
      <c r="B508" s="3" t="s">
        <v>0</v>
      </c>
      <c r="C508" s="45">
        <v>13473</v>
      </c>
      <c r="D508" s="45">
        <f>'LAUS File'!F442</f>
        <v>0</v>
      </c>
      <c r="E508" s="45">
        <f>'LAUS File'!G442</f>
        <v>0</v>
      </c>
      <c r="F508" s="45" t="e">
        <f>'LAUS File'!#REF!</f>
        <v>#REF!</v>
      </c>
      <c r="G508" s="45">
        <f>'LAUS File'!I442</f>
        <v>0</v>
      </c>
      <c r="H508" s="45">
        <f>'LAUS File'!J442</f>
        <v>0</v>
      </c>
      <c r="I508" s="45">
        <f>'LAUS File'!K442</f>
        <v>0</v>
      </c>
      <c r="J508" s="45">
        <f>'LAUS File'!L442</f>
        <v>0</v>
      </c>
      <c r="K508" s="45">
        <f>'LAUS File'!M442</f>
        <v>0</v>
      </c>
      <c r="L508" s="45">
        <f>'LAUS File'!N442</f>
        <v>0</v>
      </c>
      <c r="M508" s="45">
        <f>'LAUS File'!O442</f>
        <v>0</v>
      </c>
      <c r="N508" s="45">
        <f>'LAUS File'!P442</f>
        <v>0</v>
      </c>
      <c r="O508" s="45">
        <f>'LAUS File'!Q442</f>
        <v>0</v>
      </c>
    </row>
    <row r="509" spans="1:15">
      <c r="A509" s="45"/>
      <c r="B509" s="3" t="s">
        <v>152</v>
      </c>
      <c r="C509" s="45">
        <v>12861</v>
      </c>
      <c r="D509" s="45">
        <f>'LAUS File'!F443</f>
        <v>0</v>
      </c>
      <c r="E509" s="45">
        <f>'LAUS File'!G443</f>
        <v>0</v>
      </c>
      <c r="F509" s="45" t="e">
        <f>'LAUS File'!#REF!</f>
        <v>#REF!</v>
      </c>
      <c r="G509" s="45">
        <f>'LAUS File'!I443</f>
        <v>0</v>
      </c>
      <c r="H509" s="45">
        <f>'LAUS File'!J443</f>
        <v>0</v>
      </c>
      <c r="I509" s="45">
        <f>'LAUS File'!K443</f>
        <v>0</v>
      </c>
      <c r="J509" s="45">
        <f>'LAUS File'!L443</f>
        <v>0</v>
      </c>
      <c r="K509" s="45">
        <f>'LAUS File'!M443</f>
        <v>0</v>
      </c>
      <c r="L509" s="45">
        <f>'LAUS File'!N443</f>
        <v>0</v>
      </c>
      <c r="M509" s="45">
        <f>'LAUS File'!O443</f>
        <v>0</v>
      </c>
      <c r="N509" s="45">
        <f>'LAUS File'!P443</f>
        <v>0</v>
      </c>
      <c r="O509" s="45">
        <f>'LAUS File'!Q443</f>
        <v>0</v>
      </c>
    </row>
    <row r="510" spans="1:15">
      <c r="A510" s="45"/>
      <c r="B510" s="3" t="s">
        <v>2</v>
      </c>
      <c r="C510" s="45">
        <v>612</v>
      </c>
      <c r="D510" s="45">
        <f>'LAUS File'!F444</f>
        <v>0</v>
      </c>
      <c r="E510" s="45">
        <f>'LAUS File'!G444</f>
        <v>0</v>
      </c>
      <c r="F510" s="45" t="e">
        <f>'LAUS File'!#REF!</f>
        <v>#REF!</v>
      </c>
      <c r="G510" s="45">
        <f>'LAUS File'!I444</f>
        <v>0</v>
      </c>
      <c r="H510" s="45">
        <f>'LAUS File'!J444</f>
        <v>0</v>
      </c>
      <c r="I510" s="45">
        <f>'LAUS File'!K444</f>
        <v>0</v>
      </c>
      <c r="J510" s="45">
        <f>'LAUS File'!L444</f>
        <v>0</v>
      </c>
      <c r="K510" s="45">
        <f>'LAUS File'!M444</f>
        <v>0</v>
      </c>
      <c r="L510" s="45">
        <f>'LAUS File'!N444</f>
        <v>0</v>
      </c>
      <c r="M510" s="45">
        <f>'LAUS File'!O444</f>
        <v>0</v>
      </c>
      <c r="N510" s="45">
        <f>'LAUS File'!P444</f>
        <v>0</v>
      </c>
      <c r="O510" s="45">
        <f>'LAUS File'!Q444</f>
        <v>0</v>
      </c>
    </row>
    <row r="511" spans="1:15">
      <c r="A511" s="45"/>
      <c r="B511" s="3" t="s">
        <v>3</v>
      </c>
      <c r="C511" s="46">
        <v>4.5</v>
      </c>
      <c r="D511" s="46">
        <f>'LAUS File'!F445</f>
        <v>0</v>
      </c>
      <c r="E511" s="46">
        <f>'LAUS File'!G445</f>
        <v>0</v>
      </c>
      <c r="F511" s="46" t="e">
        <f>'LAUS File'!#REF!</f>
        <v>#REF!</v>
      </c>
      <c r="G511" s="46">
        <f>'LAUS File'!I445</f>
        <v>0</v>
      </c>
      <c r="H511" s="46">
        <f>'LAUS File'!J445</f>
        <v>0</v>
      </c>
      <c r="I511" s="46">
        <f>'LAUS File'!K445</f>
        <v>0</v>
      </c>
      <c r="J511" s="46">
        <f>'LAUS File'!L445</f>
        <v>0</v>
      </c>
      <c r="K511" s="46">
        <f>'LAUS File'!M445</f>
        <v>0</v>
      </c>
      <c r="L511" s="46">
        <f>'LAUS File'!N445</f>
        <v>0</v>
      </c>
      <c r="M511" s="46">
        <f>'LAUS File'!O445</f>
        <v>0</v>
      </c>
      <c r="N511" s="46">
        <f>'LAUS File'!P445</f>
        <v>0</v>
      </c>
      <c r="O511" s="46">
        <f>'LAUS File'!Q445</f>
        <v>0</v>
      </c>
    </row>
    <row r="512" spans="1:15">
      <c r="A512" s="45"/>
      <c r="B512" s="3"/>
      <c r="C512" s="21" t="s">
        <v>857</v>
      </c>
      <c r="D512" s="21"/>
      <c r="E512" s="21"/>
      <c r="F512" s="21"/>
      <c r="G512" s="21"/>
      <c r="H512" s="21"/>
      <c r="I512" s="21"/>
      <c r="J512" s="21"/>
      <c r="K512" s="21"/>
      <c r="L512" s="21"/>
      <c r="M512" s="21"/>
      <c r="N512" s="21"/>
      <c r="O512" s="21"/>
    </row>
    <row r="513" spans="1:15">
      <c r="A513" s="45" t="s">
        <v>139</v>
      </c>
      <c r="B513" s="3" t="s">
        <v>0</v>
      </c>
      <c r="C513" s="45">
        <v>2722</v>
      </c>
      <c r="D513" s="45">
        <f>'LAUS File'!F446</f>
        <v>0</v>
      </c>
      <c r="E513" s="45">
        <f>'LAUS File'!G446</f>
        <v>0</v>
      </c>
      <c r="F513" s="45" t="e">
        <f>'LAUS File'!#REF!</f>
        <v>#REF!</v>
      </c>
      <c r="G513" s="45">
        <f>'LAUS File'!I446</f>
        <v>0</v>
      </c>
      <c r="H513" s="45">
        <f>'LAUS File'!J446</f>
        <v>0</v>
      </c>
      <c r="I513" s="45">
        <f>'LAUS File'!K446</f>
        <v>0</v>
      </c>
      <c r="J513" s="45">
        <f>'LAUS File'!L446</f>
        <v>0</v>
      </c>
      <c r="K513" s="45">
        <f>'LAUS File'!M446</f>
        <v>0</v>
      </c>
      <c r="L513" s="45">
        <f>'LAUS File'!N446</f>
        <v>0</v>
      </c>
      <c r="M513" s="45">
        <f>'LAUS File'!O446</f>
        <v>0</v>
      </c>
      <c r="N513" s="45">
        <f>'LAUS File'!P446</f>
        <v>0</v>
      </c>
      <c r="O513" s="45">
        <f>'LAUS File'!Q446</f>
        <v>0</v>
      </c>
    </row>
    <row r="514" spans="1:15">
      <c r="A514" s="45"/>
      <c r="B514" s="3" t="s">
        <v>152</v>
      </c>
      <c r="C514" s="45">
        <v>2596</v>
      </c>
      <c r="D514" s="45">
        <f>'LAUS File'!F447</f>
        <v>0</v>
      </c>
      <c r="E514" s="45">
        <f>'LAUS File'!G447</f>
        <v>0</v>
      </c>
      <c r="F514" s="45" t="e">
        <f>'LAUS File'!#REF!</f>
        <v>#REF!</v>
      </c>
      <c r="G514" s="45">
        <f>'LAUS File'!I447</f>
        <v>0</v>
      </c>
      <c r="H514" s="45">
        <f>'LAUS File'!J447</f>
        <v>0</v>
      </c>
      <c r="I514" s="45">
        <f>'LAUS File'!K447</f>
        <v>0</v>
      </c>
      <c r="J514" s="45">
        <f>'LAUS File'!L447</f>
        <v>0</v>
      </c>
      <c r="K514" s="45">
        <f>'LAUS File'!M447</f>
        <v>0</v>
      </c>
      <c r="L514" s="45">
        <f>'LAUS File'!N447</f>
        <v>0</v>
      </c>
      <c r="M514" s="45">
        <f>'LAUS File'!O447</f>
        <v>0</v>
      </c>
      <c r="N514" s="45">
        <f>'LAUS File'!P447</f>
        <v>0</v>
      </c>
      <c r="O514" s="45">
        <f>'LAUS File'!Q447</f>
        <v>0</v>
      </c>
    </row>
    <row r="515" spans="1:15">
      <c r="A515" s="45"/>
      <c r="B515" s="3" t="s">
        <v>2</v>
      </c>
      <c r="C515" s="45">
        <v>126</v>
      </c>
      <c r="D515" s="45">
        <f>'LAUS File'!F448</f>
        <v>0</v>
      </c>
      <c r="E515" s="45">
        <f>'LAUS File'!G448</f>
        <v>0</v>
      </c>
      <c r="F515" s="45" t="e">
        <f>'LAUS File'!#REF!</f>
        <v>#REF!</v>
      </c>
      <c r="G515" s="45">
        <f>'LAUS File'!I448</f>
        <v>0</v>
      </c>
      <c r="H515" s="45">
        <f>'LAUS File'!J448</f>
        <v>0</v>
      </c>
      <c r="I515" s="45">
        <f>'LAUS File'!K448</f>
        <v>0</v>
      </c>
      <c r="J515" s="45">
        <f>'LAUS File'!L448</f>
        <v>0</v>
      </c>
      <c r="K515" s="45">
        <f>'LAUS File'!M448</f>
        <v>0</v>
      </c>
      <c r="L515" s="45">
        <f>'LAUS File'!N448</f>
        <v>0</v>
      </c>
      <c r="M515" s="45">
        <f>'LAUS File'!O448</f>
        <v>0</v>
      </c>
      <c r="N515" s="45">
        <f>'LAUS File'!P448</f>
        <v>0</v>
      </c>
      <c r="O515" s="45">
        <f>'LAUS File'!Q448</f>
        <v>0</v>
      </c>
    </row>
    <row r="516" spans="1:15">
      <c r="A516" s="45"/>
      <c r="B516" s="3" t="s">
        <v>3</v>
      </c>
      <c r="C516" s="46">
        <v>4.5999999999999996</v>
      </c>
      <c r="D516" s="46">
        <f>'LAUS File'!F449</f>
        <v>0</v>
      </c>
      <c r="E516" s="46">
        <f>'LAUS File'!G449</f>
        <v>0</v>
      </c>
      <c r="F516" s="46" t="e">
        <f>'LAUS File'!#REF!</f>
        <v>#REF!</v>
      </c>
      <c r="G516" s="46">
        <f>'LAUS File'!I449</f>
        <v>0</v>
      </c>
      <c r="H516" s="46">
        <f>'LAUS File'!J449</f>
        <v>0</v>
      </c>
      <c r="I516" s="46">
        <f>'LAUS File'!K449</f>
        <v>0</v>
      </c>
      <c r="J516" s="46">
        <f>'LAUS File'!L449</f>
        <v>0</v>
      </c>
      <c r="K516" s="46">
        <f>'LAUS File'!M449</f>
        <v>0</v>
      </c>
      <c r="L516" s="46">
        <f>'LAUS File'!N449</f>
        <v>0</v>
      </c>
      <c r="M516" s="46">
        <f>'LAUS File'!O449</f>
        <v>0</v>
      </c>
      <c r="N516" s="46">
        <f>'LAUS File'!P449</f>
        <v>0</v>
      </c>
      <c r="O516" s="46">
        <f>'LAUS File'!Q449</f>
        <v>0</v>
      </c>
    </row>
    <row r="517" spans="1:15">
      <c r="A517" s="45"/>
      <c r="B517" s="3"/>
      <c r="C517" s="21" t="s">
        <v>857</v>
      </c>
      <c r="D517" s="21"/>
      <c r="E517" s="21"/>
      <c r="F517" s="21"/>
      <c r="G517" s="21"/>
      <c r="H517" s="21"/>
      <c r="I517" s="21"/>
      <c r="J517" s="21"/>
      <c r="K517" s="21"/>
      <c r="L517" s="21"/>
      <c r="M517" s="21"/>
      <c r="N517" s="21"/>
      <c r="O517" s="21"/>
    </row>
    <row r="518" spans="1:15">
      <c r="A518" s="3" t="s">
        <v>30</v>
      </c>
      <c r="B518" s="3" t="s">
        <v>0</v>
      </c>
      <c r="C518" s="45">
        <v>53028</v>
      </c>
      <c r="D518" s="45">
        <f>'LAUS File'!F450</f>
        <v>0</v>
      </c>
      <c r="E518" s="45">
        <f>'LAUS File'!G450</f>
        <v>0</v>
      </c>
      <c r="F518" s="45" t="e">
        <f>'LAUS File'!#REF!</f>
        <v>#REF!</v>
      </c>
      <c r="G518" s="45">
        <f>'LAUS File'!I450</f>
        <v>0</v>
      </c>
      <c r="H518" s="45">
        <f>'LAUS File'!J450</f>
        <v>0</v>
      </c>
      <c r="I518" s="45">
        <f>'LAUS File'!K450</f>
        <v>0</v>
      </c>
      <c r="J518" s="45">
        <f>'LAUS File'!L450</f>
        <v>0</v>
      </c>
      <c r="K518" s="45">
        <f>'LAUS File'!M450</f>
        <v>0</v>
      </c>
      <c r="L518" s="45">
        <f>'LAUS File'!N450</f>
        <v>0</v>
      </c>
      <c r="M518" s="45">
        <f>'LAUS File'!O450</f>
        <v>0</v>
      </c>
      <c r="N518" s="45">
        <f>'LAUS File'!P450</f>
        <v>0</v>
      </c>
      <c r="O518" s="45">
        <f>'LAUS File'!Q450</f>
        <v>0</v>
      </c>
    </row>
    <row r="519" spans="1:15">
      <c r="A519" s="3"/>
      <c r="B519" s="3" t="s">
        <v>152</v>
      </c>
      <c r="C519" s="45">
        <v>50161</v>
      </c>
      <c r="D519" s="45">
        <f>'LAUS File'!F451</f>
        <v>0</v>
      </c>
      <c r="E519" s="45">
        <f>'LAUS File'!G451</f>
        <v>0</v>
      </c>
      <c r="F519" s="45" t="e">
        <f>'LAUS File'!#REF!</f>
        <v>#REF!</v>
      </c>
      <c r="G519" s="45">
        <f>'LAUS File'!I451</f>
        <v>0</v>
      </c>
      <c r="H519" s="45">
        <f>'LAUS File'!J451</f>
        <v>0</v>
      </c>
      <c r="I519" s="45">
        <f>'LAUS File'!K451</f>
        <v>0</v>
      </c>
      <c r="J519" s="45">
        <f>'LAUS File'!L451</f>
        <v>0</v>
      </c>
      <c r="K519" s="45">
        <f>'LAUS File'!M451</f>
        <v>0</v>
      </c>
      <c r="L519" s="45">
        <f>'LAUS File'!N451</f>
        <v>0</v>
      </c>
      <c r="M519" s="45">
        <f>'LAUS File'!O451</f>
        <v>0</v>
      </c>
      <c r="N519" s="45">
        <f>'LAUS File'!P451</f>
        <v>0</v>
      </c>
      <c r="O519" s="45">
        <f>'LAUS File'!Q451</f>
        <v>0</v>
      </c>
    </row>
    <row r="520" spans="1:15">
      <c r="A520" s="3"/>
      <c r="B520" s="3" t="s">
        <v>2</v>
      </c>
      <c r="C520" s="45">
        <v>2867</v>
      </c>
      <c r="D520" s="45">
        <f>'LAUS File'!F452</f>
        <v>0</v>
      </c>
      <c r="E520" s="45">
        <f>'LAUS File'!G452</f>
        <v>0</v>
      </c>
      <c r="F520" s="45" t="e">
        <f>'LAUS File'!#REF!</f>
        <v>#REF!</v>
      </c>
      <c r="G520" s="45">
        <f>'LAUS File'!I452</f>
        <v>0</v>
      </c>
      <c r="H520" s="45">
        <f>'LAUS File'!J452</f>
        <v>0</v>
      </c>
      <c r="I520" s="45">
        <f>'LAUS File'!K452</f>
        <v>0</v>
      </c>
      <c r="J520" s="45">
        <f>'LAUS File'!L452</f>
        <v>0</v>
      </c>
      <c r="K520" s="45">
        <f>'LAUS File'!M452</f>
        <v>0</v>
      </c>
      <c r="L520" s="45">
        <f>'LAUS File'!N452</f>
        <v>0</v>
      </c>
      <c r="M520" s="45">
        <f>'LAUS File'!O452</f>
        <v>0</v>
      </c>
      <c r="N520" s="45">
        <f>'LAUS File'!P452</f>
        <v>0</v>
      </c>
      <c r="O520" s="45">
        <f>'LAUS File'!Q452</f>
        <v>0</v>
      </c>
    </row>
    <row r="521" spans="1:15">
      <c r="A521" s="3"/>
      <c r="B521" s="3" t="s">
        <v>3</v>
      </c>
      <c r="C521" s="46">
        <v>5.4</v>
      </c>
      <c r="D521" s="46">
        <f>'LAUS File'!F453</f>
        <v>0</v>
      </c>
      <c r="E521" s="46">
        <f>'LAUS File'!G453</f>
        <v>0</v>
      </c>
      <c r="F521" s="46" t="e">
        <f>'LAUS File'!#REF!</f>
        <v>#REF!</v>
      </c>
      <c r="G521" s="46">
        <f>'LAUS File'!I453</f>
        <v>0</v>
      </c>
      <c r="H521" s="46">
        <f>'LAUS File'!J453</f>
        <v>0</v>
      </c>
      <c r="I521" s="46">
        <f>'LAUS File'!K453</f>
        <v>0</v>
      </c>
      <c r="J521" s="46">
        <f>'LAUS File'!L453</f>
        <v>0</v>
      </c>
      <c r="K521" s="46">
        <f>'LAUS File'!M453</f>
        <v>0</v>
      </c>
      <c r="L521" s="46">
        <f>'LAUS File'!N453</f>
        <v>0</v>
      </c>
      <c r="M521" s="46">
        <f>'LAUS File'!O453</f>
        <v>0</v>
      </c>
      <c r="N521" s="46">
        <f>'LAUS File'!P453</f>
        <v>0</v>
      </c>
      <c r="O521" s="46">
        <f>'LAUS File'!Q453</f>
        <v>0</v>
      </c>
    </row>
    <row r="522" spans="1:15">
      <c r="A522" s="3"/>
      <c r="B522" s="3"/>
      <c r="C522" s="46" t="s">
        <v>857</v>
      </c>
      <c r="D522" s="46"/>
      <c r="E522" s="46"/>
      <c r="F522" s="46"/>
      <c r="G522" s="46"/>
      <c r="H522" s="46"/>
      <c r="I522" s="46"/>
      <c r="J522" s="46"/>
      <c r="K522" s="46"/>
      <c r="L522" s="46"/>
      <c r="M522" s="46"/>
      <c r="N522" s="46"/>
      <c r="O522" s="46"/>
    </row>
    <row r="523" spans="1:15">
      <c r="A523" s="45" t="s">
        <v>140</v>
      </c>
      <c r="B523" s="3" t="s">
        <v>0</v>
      </c>
      <c r="C523" s="45">
        <v>19793</v>
      </c>
      <c r="D523" s="45">
        <f>'LAUS File'!F454</f>
        <v>0</v>
      </c>
      <c r="E523" s="45">
        <f>'LAUS File'!G454</f>
        <v>0</v>
      </c>
      <c r="F523" s="45" t="e">
        <f>'LAUS File'!#REF!</f>
        <v>#REF!</v>
      </c>
      <c r="G523" s="45">
        <f>'LAUS File'!I454</f>
        <v>0</v>
      </c>
      <c r="H523" s="45">
        <f>'LAUS File'!J454</f>
        <v>0</v>
      </c>
      <c r="I523" s="45">
        <f>'LAUS File'!K454</f>
        <v>0</v>
      </c>
      <c r="J523" s="45">
        <f>'LAUS File'!L454</f>
        <v>0</v>
      </c>
      <c r="K523" s="45">
        <f>'LAUS File'!M454</f>
        <v>0</v>
      </c>
      <c r="L523" s="45">
        <f>'LAUS File'!N454</f>
        <v>0</v>
      </c>
      <c r="M523" s="45">
        <f>'LAUS File'!O454</f>
        <v>0</v>
      </c>
      <c r="N523" s="45">
        <f>'LAUS File'!P454</f>
        <v>0</v>
      </c>
      <c r="O523" s="45">
        <f>'LAUS File'!Q454</f>
        <v>0</v>
      </c>
    </row>
    <row r="524" spans="1:15">
      <c r="A524" s="45"/>
      <c r="B524" s="3" t="s">
        <v>152</v>
      </c>
      <c r="C524" s="45">
        <v>18634</v>
      </c>
      <c r="D524" s="45">
        <f>'LAUS File'!F455</f>
        <v>0</v>
      </c>
      <c r="E524" s="45">
        <f>'LAUS File'!G455</f>
        <v>0</v>
      </c>
      <c r="F524" s="45" t="e">
        <f>'LAUS File'!#REF!</f>
        <v>#REF!</v>
      </c>
      <c r="G524" s="45">
        <f>'LAUS File'!I455</f>
        <v>0</v>
      </c>
      <c r="H524" s="45">
        <f>'LAUS File'!J455</f>
        <v>0</v>
      </c>
      <c r="I524" s="45">
        <f>'LAUS File'!K455</f>
        <v>0</v>
      </c>
      <c r="J524" s="45">
        <f>'LAUS File'!L455</f>
        <v>0</v>
      </c>
      <c r="K524" s="45">
        <f>'LAUS File'!M455</f>
        <v>0</v>
      </c>
      <c r="L524" s="45">
        <f>'LAUS File'!N455</f>
        <v>0</v>
      </c>
      <c r="M524" s="45">
        <f>'LAUS File'!O455</f>
        <v>0</v>
      </c>
      <c r="N524" s="45">
        <f>'LAUS File'!P455</f>
        <v>0</v>
      </c>
      <c r="O524" s="45">
        <f>'LAUS File'!Q455</f>
        <v>0</v>
      </c>
    </row>
    <row r="525" spans="1:15">
      <c r="A525" s="45"/>
      <c r="B525" s="3" t="s">
        <v>2</v>
      </c>
      <c r="C525" s="45">
        <v>1159</v>
      </c>
      <c r="D525" s="45">
        <f>'LAUS File'!F456</f>
        <v>0</v>
      </c>
      <c r="E525" s="45">
        <f>'LAUS File'!G456</f>
        <v>0</v>
      </c>
      <c r="F525" s="45" t="e">
        <f>'LAUS File'!#REF!</f>
        <v>#REF!</v>
      </c>
      <c r="G525" s="45">
        <f>'LAUS File'!I456</f>
        <v>0</v>
      </c>
      <c r="H525" s="45">
        <f>'LAUS File'!J456</f>
        <v>0</v>
      </c>
      <c r="I525" s="45">
        <f>'LAUS File'!K456</f>
        <v>0</v>
      </c>
      <c r="J525" s="45">
        <f>'LAUS File'!L456</f>
        <v>0</v>
      </c>
      <c r="K525" s="45">
        <f>'LAUS File'!M456</f>
        <v>0</v>
      </c>
      <c r="L525" s="45">
        <f>'LAUS File'!N456</f>
        <v>0</v>
      </c>
      <c r="M525" s="45">
        <f>'LAUS File'!O456</f>
        <v>0</v>
      </c>
      <c r="N525" s="45">
        <f>'LAUS File'!P456</f>
        <v>0</v>
      </c>
      <c r="O525" s="45">
        <f>'LAUS File'!Q456</f>
        <v>0</v>
      </c>
    </row>
    <row r="526" spans="1:15">
      <c r="A526" s="45"/>
      <c r="B526" s="3" t="s">
        <v>3</v>
      </c>
      <c r="C526" s="46">
        <v>5.9</v>
      </c>
      <c r="D526" s="46">
        <f>'LAUS File'!F457</f>
        <v>0</v>
      </c>
      <c r="E526" s="46">
        <f>'LAUS File'!G457</f>
        <v>0</v>
      </c>
      <c r="F526" s="46" t="e">
        <f>'LAUS File'!#REF!</f>
        <v>#REF!</v>
      </c>
      <c r="G526" s="46">
        <f>'LAUS File'!I457</f>
        <v>0</v>
      </c>
      <c r="H526" s="46">
        <f>'LAUS File'!J457</f>
        <v>0</v>
      </c>
      <c r="I526" s="46">
        <f>'LAUS File'!K457</f>
        <v>0</v>
      </c>
      <c r="J526" s="46">
        <f>'LAUS File'!L457</f>
        <v>0</v>
      </c>
      <c r="K526" s="46">
        <f>'LAUS File'!M457</f>
        <v>0</v>
      </c>
      <c r="L526" s="46">
        <f>'LAUS File'!N457</f>
        <v>0</v>
      </c>
      <c r="M526" s="46">
        <f>'LAUS File'!O457</f>
        <v>0</v>
      </c>
      <c r="N526" s="46">
        <f>'LAUS File'!P457</f>
        <v>0</v>
      </c>
      <c r="O526" s="46">
        <f>'LAUS File'!Q457</f>
        <v>0</v>
      </c>
    </row>
    <row r="527" spans="1:15">
      <c r="A527" s="45"/>
      <c r="B527" s="3"/>
      <c r="C527" s="21" t="s">
        <v>857</v>
      </c>
      <c r="D527" s="21"/>
      <c r="E527" s="21"/>
      <c r="F527" s="21"/>
      <c r="G527" s="21"/>
      <c r="H527" s="21"/>
      <c r="I527" s="21"/>
      <c r="J527" s="21"/>
      <c r="K527" s="21"/>
      <c r="L527" s="21"/>
      <c r="M527" s="21"/>
      <c r="N527" s="21"/>
      <c r="O527" s="21"/>
    </row>
    <row r="528" spans="1:15">
      <c r="A528" s="45" t="s">
        <v>141</v>
      </c>
      <c r="B528" s="3" t="s">
        <v>0</v>
      </c>
      <c r="C528" s="45">
        <v>3951</v>
      </c>
      <c r="D528" s="45">
        <f>'LAUS File'!F458</f>
        <v>0</v>
      </c>
      <c r="E528" s="45">
        <f>'LAUS File'!G458</f>
        <v>0</v>
      </c>
      <c r="F528" s="45" t="e">
        <f>'LAUS File'!#REF!</f>
        <v>#REF!</v>
      </c>
      <c r="G528" s="45">
        <f>'LAUS File'!I458</f>
        <v>0</v>
      </c>
      <c r="H528" s="45">
        <f>'LAUS File'!J458</f>
        <v>0</v>
      </c>
      <c r="I528" s="45">
        <f>'LAUS File'!K458</f>
        <v>0</v>
      </c>
      <c r="J528" s="45">
        <f>'LAUS File'!L458</f>
        <v>0</v>
      </c>
      <c r="K528" s="45">
        <f>'LAUS File'!M458</f>
        <v>0</v>
      </c>
      <c r="L528" s="45">
        <f>'LAUS File'!N458</f>
        <v>0</v>
      </c>
      <c r="M528" s="45">
        <f>'LAUS File'!O458</f>
        <v>0</v>
      </c>
      <c r="N528" s="45">
        <f>'LAUS File'!P458</f>
        <v>0</v>
      </c>
      <c r="O528" s="45">
        <f>'LAUS File'!Q458</f>
        <v>0</v>
      </c>
    </row>
    <row r="529" spans="1:15">
      <c r="A529" s="45"/>
      <c r="B529" s="3" t="s">
        <v>152</v>
      </c>
      <c r="C529" s="45">
        <v>3782</v>
      </c>
      <c r="D529" s="45">
        <f>'LAUS File'!F459</f>
        <v>0</v>
      </c>
      <c r="E529" s="45">
        <f>'LAUS File'!G459</f>
        <v>0</v>
      </c>
      <c r="F529" s="45" t="e">
        <f>'LAUS File'!#REF!</f>
        <v>#REF!</v>
      </c>
      <c r="G529" s="45">
        <f>'LAUS File'!I459</f>
        <v>0</v>
      </c>
      <c r="H529" s="45">
        <f>'LAUS File'!J459</f>
        <v>0</v>
      </c>
      <c r="I529" s="45">
        <f>'LAUS File'!K459</f>
        <v>0</v>
      </c>
      <c r="J529" s="45">
        <f>'LAUS File'!L459</f>
        <v>0</v>
      </c>
      <c r="K529" s="45">
        <f>'LAUS File'!M459</f>
        <v>0</v>
      </c>
      <c r="L529" s="45">
        <f>'LAUS File'!N459</f>
        <v>0</v>
      </c>
      <c r="M529" s="45">
        <f>'LAUS File'!O459</f>
        <v>0</v>
      </c>
      <c r="N529" s="45">
        <f>'LAUS File'!P459</f>
        <v>0</v>
      </c>
      <c r="O529" s="45">
        <f>'LAUS File'!Q459</f>
        <v>0</v>
      </c>
    </row>
    <row r="530" spans="1:15">
      <c r="A530" s="45"/>
      <c r="B530" s="3" t="s">
        <v>2</v>
      </c>
      <c r="C530" s="45">
        <v>169</v>
      </c>
      <c r="D530" s="45">
        <f>'LAUS File'!F460</f>
        <v>0</v>
      </c>
      <c r="E530" s="45">
        <f>'LAUS File'!G460</f>
        <v>0</v>
      </c>
      <c r="F530" s="45" t="e">
        <f>'LAUS File'!#REF!</f>
        <v>#REF!</v>
      </c>
      <c r="G530" s="45">
        <f>'LAUS File'!I460</f>
        <v>0</v>
      </c>
      <c r="H530" s="45">
        <f>'LAUS File'!J460</f>
        <v>0</v>
      </c>
      <c r="I530" s="45">
        <f>'LAUS File'!K460</f>
        <v>0</v>
      </c>
      <c r="J530" s="45">
        <f>'LAUS File'!L460</f>
        <v>0</v>
      </c>
      <c r="K530" s="45">
        <f>'LAUS File'!M460</f>
        <v>0</v>
      </c>
      <c r="L530" s="45">
        <f>'LAUS File'!N460</f>
        <v>0</v>
      </c>
      <c r="M530" s="45">
        <f>'LAUS File'!O460</f>
        <v>0</v>
      </c>
      <c r="N530" s="45">
        <f>'LAUS File'!P460</f>
        <v>0</v>
      </c>
      <c r="O530" s="45">
        <f>'LAUS File'!Q460</f>
        <v>0</v>
      </c>
    </row>
    <row r="531" spans="1:15">
      <c r="A531" s="45"/>
      <c r="B531" s="3" t="s">
        <v>3</v>
      </c>
      <c r="C531" s="46">
        <v>4.3</v>
      </c>
      <c r="D531" s="46">
        <f>'LAUS File'!F461</f>
        <v>0</v>
      </c>
      <c r="E531" s="46">
        <f>'LAUS File'!G461</f>
        <v>0</v>
      </c>
      <c r="F531" s="46" t="e">
        <f>'LAUS File'!#REF!</f>
        <v>#REF!</v>
      </c>
      <c r="G531" s="46">
        <f>'LAUS File'!I461</f>
        <v>0</v>
      </c>
      <c r="H531" s="46">
        <f>'LAUS File'!J461</f>
        <v>0</v>
      </c>
      <c r="I531" s="46">
        <f>'LAUS File'!K461</f>
        <v>0</v>
      </c>
      <c r="J531" s="46">
        <f>'LAUS File'!L461</f>
        <v>0</v>
      </c>
      <c r="K531" s="46">
        <f>'LAUS File'!M461</f>
        <v>0</v>
      </c>
      <c r="L531" s="46">
        <f>'LAUS File'!N461</f>
        <v>0</v>
      </c>
      <c r="M531" s="46">
        <f>'LAUS File'!O461</f>
        <v>0</v>
      </c>
      <c r="N531" s="46">
        <f>'LAUS File'!P461</f>
        <v>0</v>
      </c>
      <c r="O531" s="46">
        <f>'LAUS File'!Q461</f>
        <v>0</v>
      </c>
    </row>
    <row r="532" spans="1:15">
      <c r="A532" s="45"/>
      <c r="B532" s="3"/>
      <c r="C532" s="21" t="s">
        <v>857</v>
      </c>
      <c r="D532" s="21"/>
      <c r="E532" s="21"/>
      <c r="F532" s="21"/>
      <c r="G532" s="21"/>
      <c r="H532" s="21"/>
      <c r="I532" s="21"/>
      <c r="J532" s="21"/>
      <c r="K532" s="21"/>
      <c r="L532" s="21"/>
      <c r="M532" s="21"/>
      <c r="N532" s="21"/>
      <c r="O532" s="21"/>
    </row>
    <row r="533" spans="1:15">
      <c r="A533" s="45" t="s">
        <v>123</v>
      </c>
      <c r="B533" s="3" t="s">
        <v>0</v>
      </c>
      <c r="C533" s="45">
        <v>5674</v>
      </c>
      <c r="D533" s="45">
        <f>'LAUS File'!F462</f>
        <v>0</v>
      </c>
      <c r="E533" s="45">
        <f>'LAUS File'!G462</f>
        <v>0</v>
      </c>
      <c r="F533" s="45" t="e">
        <f>'LAUS File'!#REF!</f>
        <v>#REF!</v>
      </c>
      <c r="G533" s="45">
        <f>'LAUS File'!I462</f>
        <v>0</v>
      </c>
      <c r="H533" s="45">
        <f>'LAUS File'!J462</f>
        <v>0</v>
      </c>
      <c r="I533" s="45">
        <f>'LAUS File'!K462</f>
        <v>0</v>
      </c>
      <c r="J533" s="45">
        <f>'LAUS File'!L462</f>
        <v>0</v>
      </c>
      <c r="K533" s="45">
        <f>'LAUS File'!M462</f>
        <v>0</v>
      </c>
      <c r="L533" s="45">
        <f>'LAUS File'!N462</f>
        <v>0</v>
      </c>
      <c r="M533" s="45">
        <f>'LAUS File'!O462</f>
        <v>0</v>
      </c>
      <c r="N533" s="45">
        <f>'LAUS File'!P462</f>
        <v>0</v>
      </c>
      <c r="O533" s="45">
        <f>'LAUS File'!Q462</f>
        <v>0</v>
      </c>
    </row>
    <row r="534" spans="1:15">
      <c r="A534" s="45"/>
      <c r="B534" s="3" t="s">
        <v>152</v>
      </c>
      <c r="C534" s="45">
        <v>5430</v>
      </c>
      <c r="D534" s="45">
        <f>'LAUS File'!F463</f>
        <v>0</v>
      </c>
      <c r="E534" s="45">
        <f>'LAUS File'!G463</f>
        <v>0</v>
      </c>
      <c r="F534" s="45" t="e">
        <f>'LAUS File'!#REF!</f>
        <v>#REF!</v>
      </c>
      <c r="G534" s="45">
        <f>'LAUS File'!I463</f>
        <v>0</v>
      </c>
      <c r="H534" s="45">
        <f>'LAUS File'!J463</f>
        <v>0</v>
      </c>
      <c r="I534" s="45">
        <f>'LAUS File'!K463</f>
        <v>0</v>
      </c>
      <c r="J534" s="45">
        <f>'LAUS File'!L463</f>
        <v>0</v>
      </c>
      <c r="K534" s="45">
        <f>'LAUS File'!M463</f>
        <v>0</v>
      </c>
      <c r="L534" s="45">
        <f>'LAUS File'!N463</f>
        <v>0</v>
      </c>
      <c r="M534" s="45">
        <f>'LAUS File'!O463</f>
        <v>0</v>
      </c>
      <c r="N534" s="45">
        <f>'LAUS File'!P463</f>
        <v>0</v>
      </c>
      <c r="O534" s="45">
        <f>'LAUS File'!Q463</f>
        <v>0</v>
      </c>
    </row>
    <row r="535" spans="1:15">
      <c r="A535" s="45"/>
      <c r="B535" s="3" t="s">
        <v>2</v>
      </c>
      <c r="C535" s="45">
        <v>244</v>
      </c>
      <c r="D535" s="45">
        <f>'LAUS File'!F464</f>
        <v>0</v>
      </c>
      <c r="E535" s="45">
        <f>'LAUS File'!G464</f>
        <v>0</v>
      </c>
      <c r="F535" s="45" t="e">
        <f>'LAUS File'!#REF!</f>
        <v>#REF!</v>
      </c>
      <c r="G535" s="45">
        <f>'LAUS File'!I464</f>
        <v>0</v>
      </c>
      <c r="H535" s="45">
        <f>'LAUS File'!J464</f>
        <v>0</v>
      </c>
      <c r="I535" s="45">
        <f>'LAUS File'!K464</f>
        <v>0</v>
      </c>
      <c r="J535" s="45">
        <f>'LAUS File'!L464</f>
        <v>0</v>
      </c>
      <c r="K535" s="45">
        <f>'LAUS File'!M464</f>
        <v>0</v>
      </c>
      <c r="L535" s="45">
        <f>'LAUS File'!N464</f>
        <v>0</v>
      </c>
      <c r="M535" s="45">
        <f>'LAUS File'!O464</f>
        <v>0</v>
      </c>
      <c r="N535" s="45">
        <f>'LAUS File'!P464</f>
        <v>0</v>
      </c>
      <c r="O535" s="45">
        <f>'LAUS File'!Q464</f>
        <v>0</v>
      </c>
    </row>
    <row r="536" spans="1:15">
      <c r="A536" s="45"/>
      <c r="B536" s="3" t="s">
        <v>3</v>
      </c>
      <c r="C536" s="46">
        <v>4.3</v>
      </c>
      <c r="D536" s="46">
        <f>'LAUS File'!F465</f>
        <v>0</v>
      </c>
      <c r="E536" s="46">
        <f>'LAUS File'!G465</f>
        <v>0</v>
      </c>
      <c r="F536" s="46" t="e">
        <f>'LAUS File'!#REF!</f>
        <v>#REF!</v>
      </c>
      <c r="G536" s="46">
        <f>'LAUS File'!I465</f>
        <v>0</v>
      </c>
      <c r="H536" s="46">
        <f>'LAUS File'!J465</f>
        <v>0</v>
      </c>
      <c r="I536" s="46">
        <f>'LAUS File'!K465</f>
        <v>0</v>
      </c>
      <c r="J536" s="46">
        <f>'LAUS File'!L465</f>
        <v>0</v>
      </c>
      <c r="K536" s="46">
        <f>'LAUS File'!M465</f>
        <v>0</v>
      </c>
      <c r="L536" s="46">
        <f>'LAUS File'!N465</f>
        <v>0</v>
      </c>
      <c r="M536" s="46">
        <f>'LAUS File'!O465</f>
        <v>0</v>
      </c>
      <c r="N536" s="46">
        <f>'LAUS File'!P465</f>
        <v>0</v>
      </c>
      <c r="O536" s="46">
        <f>'LAUS File'!Q465</f>
        <v>0</v>
      </c>
    </row>
    <row r="537" spans="1:15">
      <c r="A537" s="45"/>
      <c r="B537" s="3"/>
      <c r="C537" s="21" t="s">
        <v>857</v>
      </c>
      <c r="D537" s="21"/>
      <c r="E537" s="21"/>
      <c r="F537" s="21"/>
      <c r="G537" s="21"/>
      <c r="H537" s="21"/>
      <c r="I537" s="21"/>
      <c r="J537" s="21"/>
      <c r="K537" s="21"/>
      <c r="L537" s="21"/>
      <c r="M537" s="21"/>
      <c r="N537" s="21"/>
      <c r="O537" s="21"/>
    </row>
    <row r="538" spans="1:15">
      <c r="A538" s="45" t="s">
        <v>124</v>
      </c>
      <c r="B538" s="3" t="s">
        <v>0</v>
      </c>
      <c r="C538" s="45">
        <v>7353</v>
      </c>
      <c r="D538" s="45">
        <f>'LAUS File'!F466</f>
        <v>0</v>
      </c>
      <c r="E538" s="45">
        <f>'LAUS File'!G466</f>
        <v>0</v>
      </c>
      <c r="F538" s="45" t="e">
        <f>'LAUS File'!#REF!</f>
        <v>#REF!</v>
      </c>
      <c r="G538" s="45">
        <f>'LAUS File'!I466</f>
        <v>0</v>
      </c>
      <c r="H538" s="45">
        <f>'LAUS File'!J466</f>
        <v>0</v>
      </c>
      <c r="I538" s="45">
        <f>'LAUS File'!K466</f>
        <v>0</v>
      </c>
      <c r="J538" s="45">
        <f>'LAUS File'!L466</f>
        <v>0</v>
      </c>
      <c r="K538" s="45">
        <f>'LAUS File'!M466</f>
        <v>0</v>
      </c>
      <c r="L538" s="45">
        <f>'LAUS File'!N466</f>
        <v>0</v>
      </c>
      <c r="M538" s="45">
        <f>'LAUS File'!O466</f>
        <v>0</v>
      </c>
      <c r="N538" s="45">
        <f>'LAUS File'!P466</f>
        <v>0</v>
      </c>
      <c r="O538" s="45">
        <f>'LAUS File'!Q466</f>
        <v>0</v>
      </c>
    </row>
    <row r="539" spans="1:15">
      <c r="A539" s="45"/>
      <c r="B539" s="3" t="s">
        <v>152</v>
      </c>
      <c r="C539" s="45">
        <v>7026</v>
      </c>
      <c r="D539" s="45">
        <f>'LAUS File'!F467</f>
        <v>0</v>
      </c>
      <c r="E539" s="45">
        <f>'LAUS File'!G467</f>
        <v>0</v>
      </c>
      <c r="F539" s="45" t="e">
        <f>'LAUS File'!#REF!</f>
        <v>#REF!</v>
      </c>
      <c r="G539" s="45">
        <f>'LAUS File'!I467</f>
        <v>0</v>
      </c>
      <c r="H539" s="45">
        <f>'LAUS File'!J467</f>
        <v>0</v>
      </c>
      <c r="I539" s="45">
        <f>'LAUS File'!K467</f>
        <v>0</v>
      </c>
      <c r="J539" s="45">
        <f>'LAUS File'!L467</f>
        <v>0</v>
      </c>
      <c r="K539" s="45">
        <f>'LAUS File'!M467</f>
        <v>0</v>
      </c>
      <c r="L539" s="45">
        <f>'LAUS File'!N467</f>
        <v>0</v>
      </c>
      <c r="M539" s="45">
        <f>'LAUS File'!O467</f>
        <v>0</v>
      </c>
      <c r="N539" s="45">
        <f>'LAUS File'!P467</f>
        <v>0</v>
      </c>
      <c r="O539" s="45">
        <f>'LAUS File'!Q467</f>
        <v>0</v>
      </c>
    </row>
    <row r="540" spans="1:15">
      <c r="A540" s="45"/>
      <c r="B540" s="3" t="s">
        <v>2</v>
      </c>
      <c r="C540" s="45">
        <v>327</v>
      </c>
      <c r="D540" s="45">
        <f>'LAUS File'!F468</f>
        <v>0</v>
      </c>
      <c r="E540" s="45">
        <f>'LAUS File'!G468</f>
        <v>0</v>
      </c>
      <c r="F540" s="45" t="e">
        <f>'LAUS File'!#REF!</f>
        <v>#REF!</v>
      </c>
      <c r="G540" s="45">
        <f>'LAUS File'!I468</f>
        <v>0</v>
      </c>
      <c r="H540" s="45">
        <f>'LAUS File'!J468</f>
        <v>0</v>
      </c>
      <c r="I540" s="45">
        <f>'LAUS File'!K468</f>
        <v>0</v>
      </c>
      <c r="J540" s="45">
        <f>'LAUS File'!L468</f>
        <v>0</v>
      </c>
      <c r="K540" s="45">
        <f>'LAUS File'!M468</f>
        <v>0</v>
      </c>
      <c r="L540" s="45">
        <f>'LAUS File'!N468</f>
        <v>0</v>
      </c>
      <c r="M540" s="45">
        <f>'LAUS File'!O468</f>
        <v>0</v>
      </c>
      <c r="N540" s="45">
        <f>'LAUS File'!P468</f>
        <v>0</v>
      </c>
      <c r="O540" s="45">
        <f>'LAUS File'!Q468</f>
        <v>0</v>
      </c>
    </row>
    <row r="541" spans="1:15">
      <c r="A541" s="45"/>
      <c r="B541" s="3" t="s">
        <v>3</v>
      </c>
      <c r="C541" s="46">
        <v>4.4000000000000004</v>
      </c>
      <c r="D541" s="46">
        <f>'LAUS File'!F469</f>
        <v>0</v>
      </c>
      <c r="E541" s="46">
        <f>'LAUS File'!G469</f>
        <v>0</v>
      </c>
      <c r="F541" s="46" t="e">
        <f>'LAUS File'!#REF!</f>
        <v>#REF!</v>
      </c>
      <c r="G541" s="46">
        <f>'LAUS File'!I469</f>
        <v>0</v>
      </c>
      <c r="H541" s="46">
        <f>'LAUS File'!J469</f>
        <v>0</v>
      </c>
      <c r="I541" s="46">
        <f>'LAUS File'!K469</f>
        <v>0</v>
      </c>
      <c r="J541" s="46">
        <f>'LAUS File'!L469</f>
        <v>0</v>
      </c>
      <c r="K541" s="46">
        <f>'LAUS File'!M469</f>
        <v>0</v>
      </c>
      <c r="L541" s="46">
        <f>'LAUS File'!N469</f>
        <v>0</v>
      </c>
      <c r="M541" s="46">
        <f>'LAUS File'!O469</f>
        <v>0</v>
      </c>
      <c r="N541" s="46">
        <f>'LAUS File'!P469</f>
        <v>0</v>
      </c>
      <c r="O541" s="46">
        <f>'LAUS File'!Q469</f>
        <v>0</v>
      </c>
    </row>
    <row r="542" spans="1:15">
      <c r="A542" s="45"/>
      <c r="B542" s="3"/>
      <c r="C542" s="21" t="s">
        <v>857</v>
      </c>
      <c r="D542" s="21"/>
      <c r="E542" s="21"/>
      <c r="F542" s="21"/>
      <c r="G542" s="21"/>
      <c r="H542" s="21"/>
      <c r="I542" s="21"/>
      <c r="J542" s="21"/>
      <c r="K542" s="21"/>
      <c r="L542" s="21"/>
      <c r="M542" s="21"/>
      <c r="N542" s="21"/>
      <c r="O542" s="21"/>
    </row>
    <row r="543" spans="1:15">
      <c r="A543" s="3" t="s">
        <v>31</v>
      </c>
      <c r="B543" s="3" t="s">
        <v>0</v>
      </c>
      <c r="C543" s="45">
        <v>7032</v>
      </c>
      <c r="D543" s="45">
        <f>'LAUS File'!F470</f>
        <v>0</v>
      </c>
      <c r="E543" s="45">
        <f>'LAUS File'!G470</f>
        <v>0</v>
      </c>
      <c r="F543" s="45" t="e">
        <f>'LAUS File'!#REF!</f>
        <v>#REF!</v>
      </c>
      <c r="G543" s="45">
        <f>'LAUS File'!I470</f>
        <v>0</v>
      </c>
      <c r="H543" s="45">
        <f>'LAUS File'!J470</f>
        <v>0</v>
      </c>
      <c r="I543" s="45">
        <f>'LAUS File'!K470</f>
        <v>0</v>
      </c>
      <c r="J543" s="45">
        <f>'LAUS File'!L470</f>
        <v>0</v>
      </c>
      <c r="K543" s="45">
        <f>'LAUS File'!M470</f>
        <v>0</v>
      </c>
      <c r="L543" s="45">
        <f>'LAUS File'!N470</f>
        <v>0</v>
      </c>
      <c r="M543" s="45">
        <f>'LAUS File'!O470</f>
        <v>0</v>
      </c>
      <c r="N543" s="45">
        <f>'LAUS File'!P470</f>
        <v>0</v>
      </c>
      <c r="O543" s="45">
        <f>'LAUS File'!Q470</f>
        <v>0</v>
      </c>
    </row>
    <row r="544" spans="1:15">
      <c r="A544" s="3"/>
      <c r="B544" s="3" t="s">
        <v>152</v>
      </c>
      <c r="C544" s="45">
        <v>6703</v>
      </c>
      <c r="D544" s="45">
        <f>'LAUS File'!F471</f>
        <v>0</v>
      </c>
      <c r="E544" s="45">
        <f>'LAUS File'!G471</f>
        <v>0</v>
      </c>
      <c r="F544" s="45" t="e">
        <f>'LAUS File'!#REF!</f>
        <v>#REF!</v>
      </c>
      <c r="G544" s="45">
        <f>'LAUS File'!I471</f>
        <v>0</v>
      </c>
      <c r="H544" s="45">
        <f>'LAUS File'!J471</f>
        <v>0</v>
      </c>
      <c r="I544" s="45">
        <f>'LAUS File'!K471</f>
        <v>0</v>
      </c>
      <c r="J544" s="45">
        <f>'LAUS File'!L471</f>
        <v>0</v>
      </c>
      <c r="K544" s="45">
        <f>'LAUS File'!M471</f>
        <v>0</v>
      </c>
      <c r="L544" s="45">
        <f>'LAUS File'!N471</f>
        <v>0</v>
      </c>
      <c r="M544" s="45">
        <f>'LAUS File'!O471</f>
        <v>0</v>
      </c>
      <c r="N544" s="45">
        <f>'LAUS File'!P471</f>
        <v>0</v>
      </c>
      <c r="O544" s="45">
        <f>'LAUS File'!Q471</f>
        <v>0</v>
      </c>
    </row>
    <row r="545" spans="1:15">
      <c r="A545" s="3"/>
      <c r="B545" s="3" t="s">
        <v>2</v>
      </c>
      <c r="C545" s="45">
        <v>329</v>
      </c>
      <c r="D545" s="45">
        <f>'LAUS File'!F472</f>
        <v>0</v>
      </c>
      <c r="E545" s="45">
        <f>'LAUS File'!G472</f>
        <v>0</v>
      </c>
      <c r="F545" s="45" t="e">
        <f>'LAUS File'!#REF!</f>
        <v>#REF!</v>
      </c>
      <c r="G545" s="45">
        <f>'LAUS File'!I472</f>
        <v>0</v>
      </c>
      <c r="H545" s="45">
        <f>'LAUS File'!J472</f>
        <v>0</v>
      </c>
      <c r="I545" s="45">
        <f>'LAUS File'!K472</f>
        <v>0</v>
      </c>
      <c r="J545" s="45">
        <f>'LAUS File'!L472</f>
        <v>0</v>
      </c>
      <c r="K545" s="45">
        <f>'LAUS File'!M472</f>
        <v>0</v>
      </c>
      <c r="L545" s="45">
        <f>'LAUS File'!N472</f>
        <v>0</v>
      </c>
      <c r="M545" s="45">
        <f>'LAUS File'!O472</f>
        <v>0</v>
      </c>
      <c r="N545" s="45">
        <f>'LAUS File'!P472</f>
        <v>0</v>
      </c>
      <c r="O545" s="45">
        <f>'LAUS File'!Q472</f>
        <v>0</v>
      </c>
    </row>
    <row r="546" spans="1:15">
      <c r="A546" s="3"/>
      <c r="B546" s="3" t="s">
        <v>3</v>
      </c>
      <c r="C546" s="46">
        <v>4.7</v>
      </c>
      <c r="D546" s="46">
        <f>'LAUS File'!F473</f>
        <v>0</v>
      </c>
      <c r="E546" s="46">
        <f>'LAUS File'!G473</f>
        <v>0</v>
      </c>
      <c r="F546" s="46" t="e">
        <f>'LAUS File'!#REF!</f>
        <v>#REF!</v>
      </c>
      <c r="G546" s="46">
        <f>'LAUS File'!I473</f>
        <v>0</v>
      </c>
      <c r="H546" s="46">
        <f>'LAUS File'!J473</f>
        <v>0</v>
      </c>
      <c r="I546" s="46">
        <f>'LAUS File'!K473</f>
        <v>0</v>
      </c>
      <c r="J546" s="46">
        <f>'LAUS File'!L473</f>
        <v>0</v>
      </c>
      <c r="K546" s="46">
        <f>'LAUS File'!M473</f>
        <v>0</v>
      </c>
      <c r="L546" s="46">
        <f>'LAUS File'!N473</f>
        <v>0</v>
      </c>
      <c r="M546" s="46">
        <f>'LAUS File'!O473</f>
        <v>0</v>
      </c>
      <c r="N546" s="46">
        <f>'LAUS File'!P473</f>
        <v>0</v>
      </c>
      <c r="O546" s="46">
        <f>'LAUS File'!Q473</f>
        <v>0</v>
      </c>
    </row>
    <row r="547" spans="1:15">
      <c r="A547" s="3"/>
      <c r="B547" s="3"/>
      <c r="C547" s="46" t="s">
        <v>857</v>
      </c>
      <c r="D547" s="46"/>
      <c r="E547" s="46"/>
      <c r="F547" s="46"/>
      <c r="G547" s="46"/>
      <c r="H547" s="46"/>
      <c r="I547" s="46"/>
      <c r="J547" s="46"/>
      <c r="K547" s="46"/>
      <c r="L547" s="46"/>
      <c r="M547" s="46"/>
      <c r="N547" s="46"/>
      <c r="O547" s="46"/>
    </row>
    <row r="548" spans="1:15">
      <c r="A548" s="45" t="s">
        <v>199</v>
      </c>
      <c r="B548" s="3" t="s">
        <v>0</v>
      </c>
      <c r="C548" s="45">
        <v>8115</v>
      </c>
      <c r="D548" s="45">
        <f>'LAUS File'!F474</f>
        <v>0</v>
      </c>
      <c r="E548" s="45">
        <f>'LAUS File'!G474</f>
        <v>0</v>
      </c>
      <c r="F548" s="45" t="e">
        <f>'LAUS File'!#REF!</f>
        <v>#REF!</v>
      </c>
      <c r="G548" s="45">
        <f>'LAUS File'!I474</f>
        <v>0</v>
      </c>
      <c r="H548" s="45">
        <f>'LAUS File'!J474</f>
        <v>0</v>
      </c>
      <c r="I548" s="45">
        <f>'LAUS File'!K474</f>
        <v>0</v>
      </c>
      <c r="J548" s="45">
        <f>'LAUS File'!L474</f>
        <v>0</v>
      </c>
      <c r="K548" s="45">
        <f>'LAUS File'!M474</f>
        <v>0</v>
      </c>
      <c r="L548" s="45">
        <f>'LAUS File'!N474</f>
        <v>0</v>
      </c>
      <c r="M548" s="45">
        <f>'LAUS File'!O474</f>
        <v>0</v>
      </c>
      <c r="N548" s="45">
        <f>'LAUS File'!P474</f>
        <v>0</v>
      </c>
      <c r="O548" s="45">
        <f>'LAUS File'!Q474</f>
        <v>0</v>
      </c>
    </row>
    <row r="549" spans="1:15">
      <c r="A549" s="45"/>
      <c r="B549" s="3" t="s">
        <v>152</v>
      </c>
      <c r="C549" s="45">
        <v>7620</v>
      </c>
      <c r="D549" s="45">
        <f>'LAUS File'!F475</f>
        <v>0</v>
      </c>
      <c r="E549" s="45">
        <f>'LAUS File'!G475</f>
        <v>0</v>
      </c>
      <c r="F549" s="45" t="e">
        <f>'LAUS File'!#REF!</f>
        <v>#REF!</v>
      </c>
      <c r="G549" s="45">
        <f>'LAUS File'!I475</f>
        <v>0</v>
      </c>
      <c r="H549" s="45">
        <f>'LAUS File'!J475</f>
        <v>0</v>
      </c>
      <c r="I549" s="45">
        <f>'LAUS File'!K475</f>
        <v>0</v>
      </c>
      <c r="J549" s="45">
        <f>'LAUS File'!L475</f>
        <v>0</v>
      </c>
      <c r="K549" s="45">
        <f>'LAUS File'!M475</f>
        <v>0</v>
      </c>
      <c r="L549" s="45">
        <f>'LAUS File'!N475</f>
        <v>0</v>
      </c>
      <c r="M549" s="45">
        <f>'LAUS File'!O475</f>
        <v>0</v>
      </c>
      <c r="N549" s="45">
        <f>'LAUS File'!P475</f>
        <v>0</v>
      </c>
      <c r="O549" s="45">
        <f>'LAUS File'!Q475</f>
        <v>0</v>
      </c>
    </row>
    <row r="550" spans="1:15">
      <c r="A550" s="45"/>
      <c r="B550" s="3" t="s">
        <v>2</v>
      </c>
      <c r="C550" s="45">
        <v>495</v>
      </c>
      <c r="D550" s="45">
        <f>'LAUS File'!F476</f>
        <v>0</v>
      </c>
      <c r="E550" s="45">
        <f>'LAUS File'!G476</f>
        <v>0</v>
      </c>
      <c r="F550" s="45" t="e">
        <f>'LAUS File'!#REF!</f>
        <v>#REF!</v>
      </c>
      <c r="G550" s="45">
        <f>'LAUS File'!I476</f>
        <v>0</v>
      </c>
      <c r="H550" s="45">
        <f>'LAUS File'!J476</f>
        <v>0</v>
      </c>
      <c r="I550" s="45">
        <f>'LAUS File'!K476</f>
        <v>0</v>
      </c>
      <c r="J550" s="45">
        <f>'LAUS File'!L476</f>
        <v>0</v>
      </c>
      <c r="K550" s="45">
        <f>'LAUS File'!M476</f>
        <v>0</v>
      </c>
      <c r="L550" s="45">
        <f>'LAUS File'!N476</f>
        <v>0</v>
      </c>
      <c r="M550" s="45">
        <f>'LAUS File'!O476</f>
        <v>0</v>
      </c>
      <c r="N550" s="45">
        <f>'LAUS File'!P476</f>
        <v>0</v>
      </c>
      <c r="O550" s="45">
        <f>'LAUS File'!Q476</f>
        <v>0</v>
      </c>
    </row>
    <row r="551" spans="1:15">
      <c r="A551" s="45"/>
      <c r="B551" s="3" t="s">
        <v>3</v>
      </c>
      <c r="C551" s="46">
        <v>6.1</v>
      </c>
      <c r="D551" s="46">
        <f>'LAUS File'!F477</f>
        <v>0</v>
      </c>
      <c r="E551" s="46">
        <f>'LAUS File'!G477</f>
        <v>0</v>
      </c>
      <c r="F551" s="46" t="e">
        <f>'LAUS File'!#REF!</f>
        <v>#REF!</v>
      </c>
      <c r="G551" s="46">
        <f>'LAUS File'!I477</f>
        <v>0</v>
      </c>
      <c r="H551" s="46">
        <f>'LAUS File'!J477</f>
        <v>0</v>
      </c>
      <c r="I551" s="46">
        <f>'LAUS File'!K477</f>
        <v>0</v>
      </c>
      <c r="J551" s="46">
        <f>'LAUS File'!L477</f>
        <v>0</v>
      </c>
      <c r="K551" s="46">
        <f>'LAUS File'!M477</f>
        <v>0</v>
      </c>
      <c r="L551" s="46">
        <f>'LAUS File'!N477</f>
        <v>0</v>
      </c>
      <c r="M551" s="46">
        <f>'LAUS File'!O477</f>
        <v>0</v>
      </c>
      <c r="N551" s="46">
        <f>'LAUS File'!P477</f>
        <v>0</v>
      </c>
      <c r="O551" s="46">
        <f>'LAUS File'!Q477</f>
        <v>0</v>
      </c>
    </row>
    <row r="552" spans="1:15">
      <c r="A552" s="45"/>
      <c r="B552" s="3"/>
      <c r="C552" s="46" t="s">
        <v>857</v>
      </c>
      <c r="D552" s="46"/>
      <c r="E552" s="46"/>
      <c r="F552" s="46"/>
      <c r="G552" s="46"/>
      <c r="H552" s="46"/>
      <c r="I552" s="46"/>
      <c r="J552" s="46"/>
      <c r="K552" s="46"/>
      <c r="L552" s="46"/>
      <c r="M552" s="46"/>
      <c r="N552" s="46"/>
      <c r="O552" s="46"/>
    </row>
    <row r="553" spans="1:15">
      <c r="A553" s="45" t="s">
        <v>91</v>
      </c>
      <c r="B553" s="3" t="s">
        <v>0</v>
      </c>
      <c r="C553" s="45">
        <v>10357</v>
      </c>
      <c r="D553" s="45">
        <f>'LAUS File'!F478</f>
        <v>0</v>
      </c>
      <c r="E553" s="45">
        <f>'LAUS File'!G478</f>
        <v>0</v>
      </c>
      <c r="F553" s="45" t="e">
        <f>'LAUS File'!#REF!</f>
        <v>#REF!</v>
      </c>
      <c r="G553" s="45">
        <f>'LAUS File'!I478</f>
        <v>0</v>
      </c>
      <c r="H553" s="45">
        <f>'LAUS File'!J478</f>
        <v>0</v>
      </c>
      <c r="I553" s="45">
        <f>'LAUS File'!K478</f>
        <v>0</v>
      </c>
      <c r="J553" s="45">
        <f>'LAUS File'!L478</f>
        <v>0</v>
      </c>
      <c r="K553" s="45">
        <f>'LAUS File'!M478</f>
        <v>0</v>
      </c>
      <c r="L553" s="45">
        <f>'LAUS File'!N478</f>
        <v>0</v>
      </c>
      <c r="M553" s="45">
        <f>'LAUS File'!O478</f>
        <v>0</v>
      </c>
      <c r="N553" s="45">
        <f>'LAUS File'!P478</f>
        <v>0</v>
      </c>
      <c r="O553" s="45">
        <f>'LAUS File'!Q478</f>
        <v>0</v>
      </c>
    </row>
    <row r="554" spans="1:15">
      <c r="A554" s="45"/>
      <c r="B554" s="3" t="s">
        <v>152</v>
      </c>
      <c r="C554" s="45">
        <v>9788</v>
      </c>
      <c r="D554" s="45">
        <f>'LAUS File'!F479</f>
        <v>0</v>
      </c>
      <c r="E554" s="45">
        <f>'LAUS File'!G479</f>
        <v>0</v>
      </c>
      <c r="F554" s="45" t="e">
        <f>'LAUS File'!#REF!</f>
        <v>#REF!</v>
      </c>
      <c r="G554" s="45">
        <f>'LAUS File'!I479</f>
        <v>0</v>
      </c>
      <c r="H554" s="45">
        <f>'LAUS File'!J479</f>
        <v>0</v>
      </c>
      <c r="I554" s="45">
        <f>'LAUS File'!K479</f>
        <v>0</v>
      </c>
      <c r="J554" s="45">
        <f>'LAUS File'!L479</f>
        <v>0</v>
      </c>
      <c r="K554" s="45">
        <f>'LAUS File'!M479</f>
        <v>0</v>
      </c>
      <c r="L554" s="45">
        <f>'LAUS File'!N479</f>
        <v>0</v>
      </c>
      <c r="M554" s="45">
        <f>'LAUS File'!O479</f>
        <v>0</v>
      </c>
      <c r="N554" s="45">
        <f>'LAUS File'!P479</f>
        <v>0</v>
      </c>
      <c r="O554" s="45">
        <f>'LAUS File'!Q479</f>
        <v>0</v>
      </c>
    </row>
    <row r="555" spans="1:15">
      <c r="A555" s="45"/>
      <c r="B555" s="3" t="s">
        <v>2</v>
      </c>
      <c r="C555" s="45">
        <v>569</v>
      </c>
      <c r="D555" s="45">
        <f>'LAUS File'!F480</f>
        <v>0</v>
      </c>
      <c r="E555" s="45">
        <f>'LAUS File'!G480</f>
        <v>0</v>
      </c>
      <c r="F555" s="45" t="e">
        <f>'LAUS File'!#REF!</f>
        <v>#REF!</v>
      </c>
      <c r="G555" s="45">
        <f>'LAUS File'!I480</f>
        <v>0</v>
      </c>
      <c r="H555" s="45">
        <f>'LAUS File'!J480</f>
        <v>0</v>
      </c>
      <c r="I555" s="45">
        <f>'LAUS File'!K480</f>
        <v>0</v>
      </c>
      <c r="J555" s="45">
        <f>'LAUS File'!L480</f>
        <v>0</v>
      </c>
      <c r="K555" s="45">
        <f>'LAUS File'!M480</f>
        <v>0</v>
      </c>
      <c r="L555" s="45">
        <f>'LAUS File'!N480</f>
        <v>0</v>
      </c>
      <c r="M555" s="45">
        <f>'LAUS File'!O480</f>
        <v>0</v>
      </c>
      <c r="N555" s="45">
        <f>'LAUS File'!P480</f>
        <v>0</v>
      </c>
      <c r="O555" s="45">
        <f>'LAUS File'!Q480</f>
        <v>0</v>
      </c>
    </row>
    <row r="556" spans="1:15">
      <c r="A556" s="45"/>
      <c r="B556" s="3" t="s">
        <v>3</v>
      </c>
      <c r="C556" s="46">
        <v>5.5</v>
      </c>
      <c r="D556" s="46">
        <f>'LAUS File'!F481</f>
        <v>0</v>
      </c>
      <c r="E556" s="46">
        <f>'LAUS File'!G481</f>
        <v>0</v>
      </c>
      <c r="F556" s="46" t="e">
        <f>'LAUS File'!#REF!</f>
        <v>#REF!</v>
      </c>
      <c r="G556" s="46">
        <f>'LAUS File'!I481</f>
        <v>0</v>
      </c>
      <c r="H556" s="46">
        <f>'LAUS File'!J481</f>
        <v>0</v>
      </c>
      <c r="I556" s="46">
        <f>'LAUS File'!K481</f>
        <v>0</v>
      </c>
      <c r="J556" s="46">
        <f>'LAUS File'!L481</f>
        <v>0</v>
      </c>
      <c r="K556" s="46">
        <f>'LAUS File'!M481</f>
        <v>0</v>
      </c>
      <c r="L556" s="46">
        <f>'LAUS File'!N481</f>
        <v>0</v>
      </c>
      <c r="M556" s="46">
        <f>'LAUS File'!O481</f>
        <v>0</v>
      </c>
      <c r="N556" s="46">
        <f>'LAUS File'!P481</f>
        <v>0</v>
      </c>
      <c r="O556" s="46">
        <f>'LAUS File'!Q481</f>
        <v>0</v>
      </c>
    </row>
    <row r="557" spans="1:15">
      <c r="A557" s="45"/>
      <c r="B557" s="3"/>
      <c r="C557" s="21" t="s">
        <v>857</v>
      </c>
      <c r="D557" s="21"/>
      <c r="E557" s="21"/>
      <c r="F557" s="21"/>
      <c r="G557" s="21"/>
      <c r="H557" s="21"/>
      <c r="I557" s="21"/>
      <c r="J557" s="21"/>
      <c r="K557" s="21"/>
      <c r="L557" s="21"/>
      <c r="M557" s="21"/>
      <c r="N557" s="21"/>
      <c r="O557" s="21"/>
    </row>
    <row r="558" spans="1:15">
      <c r="A558" s="45" t="s">
        <v>92</v>
      </c>
      <c r="B558" s="3" t="s">
        <v>0</v>
      </c>
      <c r="C558" s="45">
        <v>6500</v>
      </c>
      <c r="D558" s="45">
        <f>'LAUS File'!F482</f>
        <v>0</v>
      </c>
      <c r="E558" s="45">
        <f>'LAUS File'!G482</f>
        <v>0</v>
      </c>
      <c r="F558" s="45" t="e">
        <f>'LAUS File'!#REF!</f>
        <v>#REF!</v>
      </c>
      <c r="G558" s="45">
        <f>'LAUS File'!I482</f>
        <v>0</v>
      </c>
      <c r="H558" s="45">
        <f>'LAUS File'!J482</f>
        <v>0</v>
      </c>
      <c r="I558" s="45">
        <f>'LAUS File'!K482</f>
        <v>0</v>
      </c>
      <c r="J558" s="45">
        <f>'LAUS File'!L482</f>
        <v>0</v>
      </c>
      <c r="K558" s="45">
        <f>'LAUS File'!M482</f>
        <v>0</v>
      </c>
      <c r="L558" s="45">
        <f>'LAUS File'!N482</f>
        <v>0</v>
      </c>
      <c r="M558" s="45">
        <f>'LAUS File'!O482</f>
        <v>0</v>
      </c>
      <c r="N558" s="45">
        <f>'LAUS File'!P482</f>
        <v>0</v>
      </c>
      <c r="O558" s="45">
        <f>'LAUS File'!Q482</f>
        <v>0</v>
      </c>
    </row>
    <row r="559" spans="1:15">
      <c r="A559" s="45"/>
      <c r="B559" s="3" t="s">
        <v>152</v>
      </c>
      <c r="C559" s="45">
        <v>6082</v>
      </c>
      <c r="D559" s="45">
        <f>'LAUS File'!F483</f>
        <v>0</v>
      </c>
      <c r="E559" s="45">
        <f>'LAUS File'!G483</f>
        <v>0</v>
      </c>
      <c r="F559" s="45" t="e">
        <f>'LAUS File'!#REF!</f>
        <v>#REF!</v>
      </c>
      <c r="G559" s="45">
        <f>'LAUS File'!I483</f>
        <v>0</v>
      </c>
      <c r="H559" s="45">
        <f>'LAUS File'!J483</f>
        <v>0</v>
      </c>
      <c r="I559" s="45">
        <f>'LAUS File'!K483</f>
        <v>0</v>
      </c>
      <c r="J559" s="45">
        <f>'LAUS File'!L483</f>
        <v>0</v>
      </c>
      <c r="K559" s="45">
        <f>'LAUS File'!M483</f>
        <v>0</v>
      </c>
      <c r="L559" s="45">
        <f>'LAUS File'!N483</f>
        <v>0</v>
      </c>
      <c r="M559" s="45">
        <f>'LAUS File'!O483</f>
        <v>0</v>
      </c>
      <c r="N559" s="45">
        <f>'LAUS File'!P483</f>
        <v>0</v>
      </c>
      <c r="O559" s="45">
        <f>'LAUS File'!Q483</f>
        <v>0</v>
      </c>
    </row>
    <row r="560" spans="1:15">
      <c r="A560" s="45"/>
      <c r="B560" s="3" t="s">
        <v>2</v>
      </c>
      <c r="C560" s="45">
        <v>418</v>
      </c>
      <c r="D560" s="45">
        <f>'LAUS File'!F484</f>
        <v>0</v>
      </c>
      <c r="E560" s="45">
        <f>'LAUS File'!G484</f>
        <v>0</v>
      </c>
      <c r="F560" s="45" t="e">
        <f>'LAUS File'!#REF!</f>
        <v>#REF!</v>
      </c>
      <c r="G560" s="45">
        <f>'LAUS File'!I484</f>
        <v>0</v>
      </c>
      <c r="H560" s="45">
        <f>'LAUS File'!J484</f>
        <v>0</v>
      </c>
      <c r="I560" s="45">
        <f>'LAUS File'!K484</f>
        <v>0</v>
      </c>
      <c r="J560" s="45">
        <f>'LAUS File'!L484</f>
        <v>0</v>
      </c>
      <c r="K560" s="45">
        <f>'LAUS File'!M484</f>
        <v>0</v>
      </c>
      <c r="L560" s="45">
        <f>'LAUS File'!N484</f>
        <v>0</v>
      </c>
      <c r="M560" s="45">
        <f>'LAUS File'!O484</f>
        <v>0</v>
      </c>
      <c r="N560" s="45">
        <f>'LAUS File'!P484</f>
        <v>0</v>
      </c>
      <c r="O560" s="45">
        <f>'LAUS File'!Q484</f>
        <v>0</v>
      </c>
    </row>
    <row r="561" spans="1:15">
      <c r="A561" s="45"/>
      <c r="B561" s="3" t="s">
        <v>3</v>
      </c>
      <c r="C561" s="46">
        <v>6.4</v>
      </c>
      <c r="D561" s="46">
        <f>'LAUS File'!F485</f>
        <v>0</v>
      </c>
      <c r="E561" s="46">
        <f>'LAUS File'!G485</f>
        <v>0</v>
      </c>
      <c r="F561" s="46" t="e">
        <f>'LAUS File'!#REF!</f>
        <v>#REF!</v>
      </c>
      <c r="G561" s="46">
        <f>'LAUS File'!I485</f>
        <v>0</v>
      </c>
      <c r="H561" s="46">
        <f>'LAUS File'!J485</f>
        <v>0</v>
      </c>
      <c r="I561" s="46">
        <f>'LAUS File'!K485</f>
        <v>0</v>
      </c>
      <c r="J561" s="46">
        <f>'LAUS File'!L485</f>
        <v>0</v>
      </c>
      <c r="K561" s="46">
        <f>'LAUS File'!M485</f>
        <v>0</v>
      </c>
      <c r="L561" s="46">
        <f>'LAUS File'!N485</f>
        <v>0</v>
      </c>
      <c r="M561" s="46">
        <f>'LAUS File'!O485</f>
        <v>0</v>
      </c>
      <c r="N561" s="46">
        <f>'LAUS File'!P485</f>
        <v>0</v>
      </c>
      <c r="O561" s="46">
        <f>'LAUS File'!Q485</f>
        <v>0</v>
      </c>
    </row>
    <row r="562" spans="1:15">
      <c r="A562" s="45"/>
      <c r="B562" s="3"/>
      <c r="C562" s="21" t="s">
        <v>857</v>
      </c>
      <c r="D562" s="21"/>
      <c r="E562" s="21"/>
      <c r="F562" s="21"/>
      <c r="G562" s="21"/>
      <c r="H562" s="21"/>
      <c r="I562" s="21"/>
      <c r="J562" s="21"/>
      <c r="K562" s="21"/>
      <c r="L562" s="21"/>
      <c r="M562" s="21"/>
      <c r="N562" s="21"/>
      <c r="O562" s="21"/>
    </row>
    <row r="563" spans="1:15">
      <c r="A563" s="45" t="s">
        <v>200</v>
      </c>
      <c r="B563" s="3" t="s">
        <v>0</v>
      </c>
      <c r="C563" s="45">
        <v>2238</v>
      </c>
      <c r="D563" s="45">
        <f>'LAUS File'!F486</f>
        <v>0</v>
      </c>
      <c r="E563" s="45">
        <f>'LAUS File'!G486</f>
        <v>0</v>
      </c>
      <c r="F563" s="45" t="e">
        <f>'LAUS File'!#REF!</f>
        <v>#REF!</v>
      </c>
      <c r="G563" s="45">
        <f>'LAUS File'!I486</f>
        <v>0</v>
      </c>
      <c r="H563" s="45">
        <f>'LAUS File'!J486</f>
        <v>0</v>
      </c>
      <c r="I563" s="45">
        <f>'LAUS File'!K486</f>
        <v>0</v>
      </c>
      <c r="J563" s="45">
        <f>'LAUS File'!L486</f>
        <v>0</v>
      </c>
      <c r="K563" s="45">
        <f>'LAUS File'!M486</f>
        <v>0</v>
      </c>
      <c r="L563" s="45">
        <f>'LAUS File'!N486</f>
        <v>0</v>
      </c>
      <c r="M563" s="45">
        <f>'LAUS File'!O486</f>
        <v>0</v>
      </c>
      <c r="N563" s="45">
        <f>'LAUS File'!P486</f>
        <v>0</v>
      </c>
      <c r="O563" s="45">
        <f>'LAUS File'!Q486</f>
        <v>0</v>
      </c>
    </row>
    <row r="564" spans="1:15">
      <c r="A564" s="45"/>
      <c r="B564" s="3" t="s">
        <v>152</v>
      </c>
      <c r="C564" s="45">
        <v>2153</v>
      </c>
      <c r="D564" s="45">
        <f>'LAUS File'!F487</f>
        <v>0</v>
      </c>
      <c r="E564" s="45">
        <f>'LAUS File'!G487</f>
        <v>0</v>
      </c>
      <c r="F564" s="45" t="e">
        <f>'LAUS File'!#REF!</f>
        <v>#REF!</v>
      </c>
      <c r="G564" s="45">
        <f>'LAUS File'!I487</f>
        <v>0</v>
      </c>
      <c r="H564" s="45">
        <f>'LAUS File'!J487</f>
        <v>0</v>
      </c>
      <c r="I564" s="45">
        <f>'LAUS File'!K487</f>
        <v>0</v>
      </c>
      <c r="J564" s="45">
        <f>'LAUS File'!L487</f>
        <v>0</v>
      </c>
      <c r="K564" s="45">
        <f>'LAUS File'!M487</f>
        <v>0</v>
      </c>
      <c r="L564" s="45">
        <f>'LAUS File'!N487</f>
        <v>0</v>
      </c>
      <c r="M564" s="45">
        <f>'LAUS File'!O487</f>
        <v>0</v>
      </c>
      <c r="N564" s="45">
        <f>'LAUS File'!P487</f>
        <v>0</v>
      </c>
      <c r="O564" s="45">
        <f>'LAUS File'!Q487</f>
        <v>0</v>
      </c>
    </row>
    <row r="565" spans="1:15">
      <c r="A565" s="45"/>
      <c r="B565" s="3" t="s">
        <v>2</v>
      </c>
      <c r="C565" s="45">
        <v>85</v>
      </c>
      <c r="D565" s="45">
        <f>'LAUS File'!F488</f>
        <v>0</v>
      </c>
      <c r="E565" s="45">
        <f>'LAUS File'!G488</f>
        <v>0</v>
      </c>
      <c r="F565" s="45" t="e">
        <f>'LAUS File'!#REF!</f>
        <v>#REF!</v>
      </c>
      <c r="G565" s="45">
        <f>'LAUS File'!I488</f>
        <v>0</v>
      </c>
      <c r="H565" s="45">
        <f>'LAUS File'!J488</f>
        <v>0</v>
      </c>
      <c r="I565" s="45">
        <f>'LAUS File'!K488</f>
        <v>0</v>
      </c>
      <c r="J565" s="45">
        <f>'LAUS File'!L488</f>
        <v>0</v>
      </c>
      <c r="K565" s="45">
        <f>'LAUS File'!M488</f>
        <v>0</v>
      </c>
      <c r="L565" s="45">
        <f>'LAUS File'!N488</f>
        <v>0</v>
      </c>
      <c r="M565" s="45">
        <f>'LAUS File'!O488</f>
        <v>0</v>
      </c>
      <c r="N565" s="45">
        <f>'LAUS File'!P488</f>
        <v>0</v>
      </c>
      <c r="O565" s="45">
        <f>'LAUS File'!Q488</f>
        <v>0</v>
      </c>
    </row>
    <row r="566" spans="1:15">
      <c r="A566" s="45"/>
      <c r="B566" s="3" t="s">
        <v>3</v>
      </c>
      <c r="C566" s="46">
        <v>3.8</v>
      </c>
      <c r="D566" s="46">
        <f>'LAUS File'!F489</f>
        <v>0</v>
      </c>
      <c r="E566" s="46">
        <f>'LAUS File'!G489</f>
        <v>0</v>
      </c>
      <c r="F566" s="46" t="e">
        <f>'LAUS File'!#REF!</f>
        <v>#REF!</v>
      </c>
      <c r="G566" s="46">
        <f>'LAUS File'!I489</f>
        <v>0</v>
      </c>
      <c r="H566" s="46">
        <f>'LAUS File'!J489</f>
        <v>0</v>
      </c>
      <c r="I566" s="46">
        <f>'LAUS File'!K489</f>
        <v>0</v>
      </c>
      <c r="J566" s="46">
        <f>'LAUS File'!L489</f>
        <v>0</v>
      </c>
      <c r="K566" s="46">
        <f>'LAUS File'!M489</f>
        <v>0</v>
      </c>
      <c r="L566" s="46">
        <f>'LAUS File'!N489</f>
        <v>0</v>
      </c>
      <c r="M566" s="46">
        <f>'LAUS File'!O489</f>
        <v>0</v>
      </c>
      <c r="N566" s="46">
        <f>'LAUS File'!P489</f>
        <v>0</v>
      </c>
      <c r="O566" s="46">
        <f>'LAUS File'!Q489</f>
        <v>0</v>
      </c>
    </row>
    <row r="567" spans="1:15">
      <c r="A567" s="45"/>
      <c r="B567" s="3"/>
      <c r="C567" s="46" t="s">
        <v>857</v>
      </c>
      <c r="D567" s="46"/>
      <c r="E567" s="46"/>
      <c r="F567" s="46"/>
      <c r="G567" s="46"/>
      <c r="H567" s="46"/>
      <c r="I567" s="46"/>
      <c r="J567" s="46"/>
      <c r="K567" s="46"/>
      <c r="L567" s="46"/>
      <c r="M567" s="46"/>
      <c r="N567" s="46"/>
      <c r="O567" s="46"/>
    </row>
    <row r="568" spans="1:15">
      <c r="A568" s="45" t="s">
        <v>93</v>
      </c>
      <c r="B568" s="3" t="s">
        <v>0</v>
      </c>
      <c r="C568" s="45">
        <v>5050</v>
      </c>
      <c r="D568" s="45">
        <f>'LAUS File'!F490</f>
        <v>0</v>
      </c>
      <c r="E568" s="45">
        <f>'LAUS File'!G490</f>
        <v>0</v>
      </c>
      <c r="F568" s="45" t="e">
        <f>'LAUS File'!#REF!</f>
        <v>#REF!</v>
      </c>
      <c r="G568" s="45">
        <f>'LAUS File'!I490</f>
        <v>0</v>
      </c>
      <c r="H568" s="45">
        <f>'LAUS File'!J490</f>
        <v>0</v>
      </c>
      <c r="I568" s="45">
        <f>'LAUS File'!K490</f>
        <v>0</v>
      </c>
      <c r="J568" s="45">
        <f>'LAUS File'!L490</f>
        <v>0</v>
      </c>
      <c r="K568" s="45">
        <f>'LAUS File'!M490</f>
        <v>0</v>
      </c>
      <c r="L568" s="45">
        <f>'LAUS File'!N490</f>
        <v>0</v>
      </c>
      <c r="M568" s="45">
        <f>'LAUS File'!O490</f>
        <v>0</v>
      </c>
      <c r="N568" s="45">
        <f>'LAUS File'!P490</f>
        <v>0</v>
      </c>
      <c r="O568" s="45">
        <f>'LAUS File'!Q490</f>
        <v>0</v>
      </c>
    </row>
    <row r="569" spans="1:15">
      <c r="A569" s="45"/>
      <c r="B569" s="3" t="s">
        <v>152</v>
      </c>
      <c r="C569" s="45">
        <v>4804</v>
      </c>
      <c r="D569" s="45">
        <f>'LAUS File'!F491</f>
        <v>0</v>
      </c>
      <c r="E569" s="45">
        <f>'LAUS File'!G491</f>
        <v>0</v>
      </c>
      <c r="F569" s="45" t="e">
        <f>'LAUS File'!#REF!</f>
        <v>#REF!</v>
      </c>
      <c r="G569" s="45">
        <f>'LAUS File'!I491</f>
        <v>0</v>
      </c>
      <c r="H569" s="45">
        <f>'LAUS File'!J491</f>
        <v>0</v>
      </c>
      <c r="I569" s="45">
        <f>'LAUS File'!K491</f>
        <v>0</v>
      </c>
      <c r="J569" s="45">
        <f>'LAUS File'!L491</f>
        <v>0</v>
      </c>
      <c r="K569" s="45">
        <f>'LAUS File'!M491</f>
        <v>0</v>
      </c>
      <c r="L569" s="45">
        <f>'LAUS File'!N491</f>
        <v>0</v>
      </c>
      <c r="M569" s="45">
        <f>'LAUS File'!O491</f>
        <v>0</v>
      </c>
      <c r="N569" s="45">
        <f>'LAUS File'!P491</f>
        <v>0</v>
      </c>
      <c r="O569" s="45">
        <f>'LAUS File'!Q491</f>
        <v>0</v>
      </c>
    </row>
    <row r="570" spans="1:15">
      <c r="A570" s="45"/>
      <c r="B570" s="3" t="s">
        <v>2</v>
      </c>
      <c r="C570" s="45">
        <v>246</v>
      </c>
      <c r="D570" s="45">
        <f>'LAUS File'!F492</f>
        <v>0</v>
      </c>
      <c r="E570" s="45">
        <f>'LAUS File'!G492</f>
        <v>0</v>
      </c>
      <c r="F570" s="45" t="e">
        <f>'LAUS File'!#REF!</f>
        <v>#REF!</v>
      </c>
      <c r="G570" s="45">
        <f>'LAUS File'!I492</f>
        <v>0</v>
      </c>
      <c r="H570" s="45">
        <f>'LAUS File'!J492</f>
        <v>0</v>
      </c>
      <c r="I570" s="45">
        <f>'LAUS File'!K492</f>
        <v>0</v>
      </c>
      <c r="J570" s="45">
        <f>'LAUS File'!L492</f>
        <v>0</v>
      </c>
      <c r="K570" s="45">
        <f>'LAUS File'!M492</f>
        <v>0</v>
      </c>
      <c r="L570" s="45">
        <f>'LAUS File'!N492</f>
        <v>0</v>
      </c>
      <c r="M570" s="45">
        <f>'LAUS File'!O492</f>
        <v>0</v>
      </c>
      <c r="N570" s="45">
        <f>'LAUS File'!P492</f>
        <v>0</v>
      </c>
      <c r="O570" s="45">
        <f>'LAUS File'!Q492</f>
        <v>0</v>
      </c>
    </row>
    <row r="571" spans="1:15">
      <c r="A571" s="45"/>
      <c r="B571" s="3" t="s">
        <v>3</v>
      </c>
      <c r="C571" s="46">
        <v>4.9000000000000004</v>
      </c>
      <c r="D571" s="46">
        <f>'LAUS File'!F493</f>
        <v>0</v>
      </c>
      <c r="E571" s="46">
        <f>'LAUS File'!G493</f>
        <v>0</v>
      </c>
      <c r="F571" s="46" t="e">
        <f>'LAUS File'!#REF!</f>
        <v>#REF!</v>
      </c>
      <c r="G571" s="46">
        <f>'LAUS File'!I493</f>
        <v>0</v>
      </c>
      <c r="H571" s="46">
        <f>'LAUS File'!J493</f>
        <v>0</v>
      </c>
      <c r="I571" s="46">
        <f>'LAUS File'!K493</f>
        <v>0</v>
      </c>
      <c r="J571" s="46">
        <f>'LAUS File'!L493</f>
        <v>0</v>
      </c>
      <c r="K571" s="46">
        <f>'LAUS File'!M493</f>
        <v>0</v>
      </c>
      <c r="L571" s="46">
        <f>'LAUS File'!N493</f>
        <v>0</v>
      </c>
      <c r="M571" s="46">
        <f>'LAUS File'!O493</f>
        <v>0</v>
      </c>
      <c r="N571" s="46">
        <f>'LAUS File'!P493</f>
        <v>0</v>
      </c>
      <c r="O571" s="46">
        <f>'LAUS File'!Q493</f>
        <v>0</v>
      </c>
    </row>
    <row r="572" spans="1:15">
      <c r="A572" s="45"/>
      <c r="B572" s="3"/>
      <c r="C572" s="21" t="s">
        <v>857</v>
      </c>
      <c r="D572" s="21"/>
      <c r="E572" s="21"/>
      <c r="F572" s="21"/>
      <c r="G572" s="21"/>
      <c r="H572" s="21"/>
      <c r="I572" s="21"/>
      <c r="J572" s="21"/>
      <c r="K572" s="21"/>
      <c r="L572" s="21"/>
      <c r="M572" s="21"/>
      <c r="N572" s="21"/>
      <c r="O572" s="21"/>
    </row>
    <row r="573" spans="1:15">
      <c r="A573" s="45" t="s">
        <v>142</v>
      </c>
      <c r="B573" s="3" t="s">
        <v>0</v>
      </c>
      <c r="C573" s="45">
        <v>2397</v>
      </c>
      <c r="D573" s="45">
        <f>'LAUS File'!F494</f>
        <v>0</v>
      </c>
      <c r="E573" s="45">
        <f>'LAUS File'!G494</f>
        <v>0</v>
      </c>
      <c r="F573" s="45" t="e">
        <f>'LAUS File'!#REF!</f>
        <v>#REF!</v>
      </c>
      <c r="G573" s="45">
        <f>'LAUS File'!I494</f>
        <v>0</v>
      </c>
      <c r="H573" s="45">
        <f>'LAUS File'!J494</f>
        <v>0</v>
      </c>
      <c r="I573" s="45">
        <f>'LAUS File'!K494</f>
        <v>0</v>
      </c>
      <c r="J573" s="45">
        <f>'LAUS File'!L494</f>
        <v>0</v>
      </c>
      <c r="K573" s="45">
        <f>'LAUS File'!M494</f>
        <v>0</v>
      </c>
      <c r="L573" s="45">
        <f>'LAUS File'!N494</f>
        <v>0</v>
      </c>
      <c r="M573" s="45">
        <f>'LAUS File'!O494</f>
        <v>0</v>
      </c>
      <c r="N573" s="45">
        <f>'LAUS File'!P494</f>
        <v>0</v>
      </c>
      <c r="O573" s="45">
        <f>'LAUS File'!Q494</f>
        <v>0</v>
      </c>
    </row>
    <row r="574" spans="1:15">
      <c r="A574" s="45"/>
      <c r="B574" s="3" t="s">
        <v>152</v>
      </c>
      <c r="C574" s="45">
        <v>2261</v>
      </c>
      <c r="D574" s="45">
        <f>'LAUS File'!F495</f>
        <v>0</v>
      </c>
      <c r="E574" s="45">
        <f>'LAUS File'!G495</f>
        <v>0</v>
      </c>
      <c r="F574" s="45" t="e">
        <f>'LAUS File'!#REF!</f>
        <v>#REF!</v>
      </c>
      <c r="G574" s="45">
        <f>'LAUS File'!I495</f>
        <v>0</v>
      </c>
      <c r="H574" s="45">
        <f>'LAUS File'!J495</f>
        <v>0</v>
      </c>
      <c r="I574" s="45">
        <f>'LAUS File'!K495</f>
        <v>0</v>
      </c>
      <c r="J574" s="45">
        <f>'LAUS File'!L495</f>
        <v>0</v>
      </c>
      <c r="K574" s="45">
        <f>'LAUS File'!M495</f>
        <v>0</v>
      </c>
      <c r="L574" s="45">
        <f>'LAUS File'!N495</f>
        <v>0</v>
      </c>
      <c r="M574" s="45">
        <f>'LAUS File'!O495</f>
        <v>0</v>
      </c>
      <c r="N574" s="45">
        <f>'LAUS File'!P495</f>
        <v>0</v>
      </c>
      <c r="O574" s="45">
        <f>'LAUS File'!Q495</f>
        <v>0</v>
      </c>
    </row>
    <row r="575" spans="1:15">
      <c r="A575" s="45"/>
      <c r="B575" s="3" t="s">
        <v>2</v>
      </c>
      <c r="C575" s="45">
        <v>136</v>
      </c>
      <c r="D575" s="45">
        <f>'LAUS File'!F496</f>
        <v>0</v>
      </c>
      <c r="E575" s="45">
        <f>'LAUS File'!G496</f>
        <v>0</v>
      </c>
      <c r="F575" s="45" t="e">
        <f>'LAUS File'!#REF!</f>
        <v>#REF!</v>
      </c>
      <c r="G575" s="45">
        <f>'LAUS File'!I496</f>
        <v>0</v>
      </c>
      <c r="H575" s="45">
        <f>'LAUS File'!J496</f>
        <v>0</v>
      </c>
      <c r="I575" s="45">
        <f>'LAUS File'!K496</f>
        <v>0</v>
      </c>
      <c r="J575" s="45">
        <f>'LAUS File'!L496</f>
        <v>0</v>
      </c>
      <c r="K575" s="45">
        <f>'LAUS File'!M496</f>
        <v>0</v>
      </c>
      <c r="L575" s="45">
        <f>'LAUS File'!N496</f>
        <v>0</v>
      </c>
      <c r="M575" s="45">
        <f>'LAUS File'!O496</f>
        <v>0</v>
      </c>
      <c r="N575" s="45">
        <f>'LAUS File'!P496</f>
        <v>0</v>
      </c>
      <c r="O575" s="45">
        <f>'LAUS File'!Q496</f>
        <v>0</v>
      </c>
    </row>
    <row r="576" spans="1:15">
      <c r="A576" s="45"/>
      <c r="B576" s="3" t="s">
        <v>3</v>
      </c>
      <c r="C576" s="46">
        <v>5.7</v>
      </c>
      <c r="D576" s="46">
        <f>'LAUS File'!F497</f>
        <v>0</v>
      </c>
      <c r="E576" s="46">
        <f>'LAUS File'!G497</f>
        <v>0</v>
      </c>
      <c r="F576" s="46" t="e">
        <f>'LAUS File'!#REF!</f>
        <v>#REF!</v>
      </c>
      <c r="G576" s="46">
        <f>'LAUS File'!I497</f>
        <v>0</v>
      </c>
      <c r="H576" s="46">
        <f>'LAUS File'!J497</f>
        <v>0</v>
      </c>
      <c r="I576" s="46">
        <f>'LAUS File'!K497</f>
        <v>0</v>
      </c>
      <c r="J576" s="46">
        <f>'LAUS File'!L497</f>
        <v>0</v>
      </c>
      <c r="K576" s="46">
        <f>'LAUS File'!M497</f>
        <v>0</v>
      </c>
      <c r="L576" s="46">
        <f>'LAUS File'!N497</f>
        <v>0</v>
      </c>
      <c r="M576" s="46">
        <f>'LAUS File'!O497</f>
        <v>0</v>
      </c>
      <c r="N576" s="46">
        <f>'LAUS File'!P497</f>
        <v>0</v>
      </c>
      <c r="O576" s="46">
        <f>'LAUS File'!Q497</f>
        <v>0</v>
      </c>
    </row>
    <row r="577" spans="1:15">
      <c r="A577" s="45"/>
      <c r="B577" s="3"/>
      <c r="C577" s="21" t="s">
        <v>857</v>
      </c>
      <c r="D577" s="21"/>
      <c r="E577" s="21"/>
      <c r="F577" s="21"/>
      <c r="G577" s="21"/>
      <c r="H577" s="21"/>
      <c r="I577" s="21"/>
      <c r="J577" s="21"/>
      <c r="K577" s="21"/>
      <c r="L577" s="21"/>
      <c r="M577" s="21"/>
      <c r="N577" s="21"/>
      <c r="O577" s="21"/>
    </row>
    <row r="578" spans="1:15">
      <c r="A578" s="45" t="s">
        <v>207</v>
      </c>
      <c r="B578" s="3" t="s">
        <v>0</v>
      </c>
      <c r="C578" s="45">
        <v>4806</v>
      </c>
      <c r="D578" s="45">
        <f>'LAUS File'!F498</f>
        <v>0</v>
      </c>
      <c r="E578" s="45">
        <f>'LAUS File'!G498</f>
        <v>0</v>
      </c>
      <c r="F578" s="45" t="e">
        <f>'LAUS File'!#REF!</f>
        <v>#REF!</v>
      </c>
      <c r="G578" s="45">
        <f>'LAUS File'!I498</f>
        <v>0</v>
      </c>
      <c r="H578" s="45">
        <f>'LAUS File'!J498</f>
        <v>0</v>
      </c>
      <c r="I578" s="45">
        <f>'LAUS File'!K498</f>
        <v>0</v>
      </c>
      <c r="J578" s="45">
        <f>'LAUS File'!L498</f>
        <v>0</v>
      </c>
      <c r="K578" s="45">
        <f>'LAUS File'!M498</f>
        <v>0</v>
      </c>
      <c r="L578" s="45">
        <f>'LAUS File'!N498</f>
        <v>0</v>
      </c>
      <c r="M578" s="45">
        <f>'LAUS File'!O498</f>
        <v>0</v>
      </c>
      <c r="N578" s="45">
        <f>'LAUS File'!P498</f>
        <v>0</v>
      </c>
      <c r="O578" s="45">
        <f>'LAUS File'!Q498</f>
        <v>0</v>
      </c>
    </row>
    <row r="579" spans="1:15">
      <c r="A579" s="45"/>
      <c r="B579" s="3" t="s">
        <v>152</v>
      </c>
      <c r="C579" s="45">
        <v>4511</v>
      </c>
      <c r="D579" s="45">
        <f>'LAUS File'!F499</f>
        <v>0</v>
      </c>
      <c r="E579" s="45">
        <f>'LAUS File'!G499</f>
        <v>0</v>
      </c>
      <c r="F579" s="45" t="e">
        <f>'LAUS File'!#REF!</f>
        <v>#REF!</v>
      </c>
      <c r="G579" s="45">
        <f>'LAUS File'!I499</f>
        <v>0</v>
      </c>
      <c r="H579" s="45">
        <f>'LAUS File'!J499</f>
        <v>0</v>
      </c>
      <c r="I579" s="45">
        <f>'LAUS File'!K499</f>
        <v>0</v>
      </c>
      <c r="J579" s="45">
        <f>'LAUS File'!L499</f>
        <v>0</v>
      </c>
      <c r="K579" s="45">
        <f>'LAUS File'!M499</f>
        <v>0</v>
      </c>
      <c r="L579" s="45">
        <f>'LAUS File'!N499</f>
        <v>0</v>
      </c>
      <c r="M579" s="45">
        <f>'LAUS File'!O499</f>
        <v>0</v>
      </c>
      <c r="N579" s="45">
        <f>'LAUS File'!P499</f>
        <v>0</v>
      </c>
      <c r="O579" s="45">
        <f>'LAUS File'!Q499</f>
        <v>0</v>
      </c>
    </row>
    <row r="580" spans="1:15">
      <c r="A580" s="45"/>
      <c r="B580" s="3" t="s">
        <v>2</v>
      </c>
      <c r="C580" s="45">
        <v>295</v>
      </c>
      <c r="D580" s="45">
        <f>'LAUS File'!F500</f>
        <v>0</v>
      </c>
      <c r="E580" s="45">
        <f>'LAUS File'!G500</f>
        <v>0</v>
      </c>
      <c r="F580" s="45" t="e">
        <f>'LAUS File'!#REF!</f>
        <v>#REF!</v>
      </c>
      <c r="G580" s="45">
        <f>'LAUS File'!I500</f>
        <v>0</v>
      </c>
      <c r="H580" s="45">
        <f>'LAUS File'!J500</f>
        <v>0</v>
      </c>
      <c r="I580" s="45">
        <f>'LAUS File'!K500</f>
        <v>0</v>
      </c>
      <c r="J580" s="45">
        <f>'LAUS File'!L500</f>
        <v>0</v>
      </c>
      <c r="K580" s="45">
        <f>'LAUS File'!M500</f>
        <v>0</v>
      </c>
      <c r="L580" s="45">
        <f>'LAUS File'!N500</f>
        <v>0</v>
      </c>
      <c r="M580" s="45">
        <f>'LAUS File'!O500</f>
        <v>0</v>
      </c>
      <c r="N580" s="45">
        <f>'LAUS File'!P500</f>
        <v>0</v>
      </c>
      <c r="O580" s="45">
        <f>'LAUS File'!Q500</f>
        <v>0</v>
      </c>
    </row>
    <row r="581" spans="1:15">
      <c r="A581" s="45"/>
      <c r="B581" s="3" t="s">
        <v>3</v>
      </c>
      <c r="C581" s="46">
        <v>6.1</v>
      </c>
      <c r="D581" s="46">
        <f>'LAUS File'!F501</f>
        <v>0</v>
      </c>
      <c r="E581" s="46">
        <f>'LAUS File'!G501</f>
        <v>0</v>
      </c>
      <c r="F581" s="46" t="e">
        <f>'LAUS File'!#REF!</f>
        <v>#REF!</v>
      </c>
      <c r="G581" s="46">
        <f>'LAUS File'!I501</f>
        <v>0</v>
      </c>
      <c r="H581" s="46">
        <f>'LAUS File'!J501</f>
        <v>0</v>
      </c>
      <c r="I581" s="46">
        <f>'LAUS File'!K501</f>
        <v>0</v>
      </c>
      <c r="J581" s="46">
        <f>'LAUS File'!L501</f>
        <v>0</v>
      </c>
      <c r="K581" s="46">
        <f>'LAUS File'!M501</f>
        <v>0</v>
      </c>
      <c r="L581" s="46">
        <f>'LAUS File'!N501</f>
        <v>0</v>
      </c>
      <c r="M581" s="46">
        <f>'LAUS File'!O501</f>
        <v>0</v>
      </c>
      <c r="N581" s="46">
        <f>'LAUS File'!P501</f>
        <v>0</v>
      </c>
      <c r="O581" s="46">
        <f>'LAUS File'!Q501</f>
        <v>0</v>
      </c>
    </row>
    <row r="582" spans="1:15">
      <c r="A582" s="45"/>
      <c r="B582" s="3"/>
      <c r="C582" s="46" t="s">
        <v>857</v>
      </c>
      <c r="D582" s="46"/>
      <c r="E582" s="46"/>
      <c r="F582" s="46"/>
      <c r="G582" s="46"/>
      <c r="H582" s="46"/>
      <c r="I582" s="46"/>
      <c r="J582" s="46"/>
      <c r="K582" s="46"/>
      <c r="L582" s="46"/>
      <c r="M582" s="46"/>
      <c r="N582" s="46"/>
      <c r="O582" s="46"/>
    </row>
    <row r="583" spans="1:15">
      <c r="A583" s="45" t="s">
        <v>201</v>
      </c>
      <c r="B583" s="3" t="s">
        <v>0</v>
      </c>
      <c r="C583" s="45">
        <v>4766</v>
      </c>
      <c r="D583" s="45">
        <f>'LAUS File'!F502</f>
        <v>0</v>
      </c>
      <c r="E583" s="45">
        <f>'LAUS File'!G502</f>
        <v>0</v>
      </c>
      <c r="F583" s="45" t="e">
        <f>'LAUS File'!#REF!</f>
        <v>#REF!</v>
      </c>
      <c r="G583" s="45">
        <f>'LAUS File'!I502</f>
        <v>0</v>
      </c>
      <c r="H583" s="45">
        <f>'LAUS File'!J502</f>
        <v>0</v>
      </c>
      <c r="I583" s="45">
        <f>'LAUS File'!K502</f>
        <v>0</v>
      </c>
      <c r="J583" s="45">
        <f>'LAUS File'!L502</f>
        <v>0</v>
      </c>
      <c r="K583" s="45">
        <f>'LAUS File'!M502</f>
        <v>0</v>
      </c>
      <c r="L583" s="45">
        <f>'LAUS File'!N502</f>
        <v>0</v>
      </c>
      <c r="M583" s="45">
        <f>'LAUS File'!O502</f>
        <v>0</v>
      </c>
      <c r="N583" s="45">
        <f>'LAUS File'!P502</f>
        <v>0</v>
      </c>
      <c r="O583" s="45">
        <f>'LAUS File'!Q502</f>
        <v>0</v>
      </c>
    </row>
    <row r="584" spans="1:15">
      <c r="A584" s="45"/>
      <c r="B584" s="3" t="s">
        <v>152</v>
      </c>
      <c r="C584" s="45">
        <v>4465</v>
      </c>
      <c r="D584" s="45">
        <f>'LAUS File'!F503</f>
        <v>0</v>
      </c>
      <c r="E584" s="45">
        <f>'LAUS File'!G503</f>
        <v>0</v>
      </c>
      <c r="F584" s="45" t="e">
        <f>'LAUS File'!#REF!</f>
        <v>#REF!</v>
      </c>
      <c r="G584" s="45">
        <f>'LAUS File'!I503</f>
        <v>0</v>
      </c>
      <c r="H584" s="45">
        <f>'LAUS File'!J503</f>
        <v>0</v>
      </c>
      <c r="I584" s="45">
        <f>'LAUS File'!K503</f>
        <v>0</v>
      </c>
      <c r="J584" s="45">
        <f>'LAUS File'!L503</f>
        <v>0</v>
      </c>
      <c r="K584" s="45">
        <f>'LAUS File'!M503</f>
        <v>0</v>
      </c>
      <c r="L584" s="45">
        <f>'LAUS File'!N503</f>
        <v>0</v>
      </c>
      <c r="M584" s="45">
        <f>'LAUS File'!O503</f>
        <v>0</v>
      </c>
      <c r="N584" s="45">
        <f>'LAUS File'!P503</f>
        <v>0</v>
      </c>
      <c r="O584" s="45">
        <f>'LAUS File'!Q503</f>
        <v>0</v>
      </c>
    </row>
    <row r="585" spans="1:15">
      <c r="A585" s="45"/>
      <c r="B585" s="3" t="s">
        <v>2</v>
      </c>
      <c r="C585" s="45">
        <v>301</v>
      </c>
      <c r="D585" s="45">
        <f>'LAUS File'!F504</f>
        <v>0</v>
      </c>
      <c r="E585" s="45">
        <f>'LAUS File'!G504</f>
        <v>0</v>
      </c>
      <c r="F585" s="45" t="e">
        <f>'LAUS File'!#REF!</f>
        <v>#REF!</v>
      </c>
      <c r="G585" s="45">
        <f>'LAUS File'!I504</f>
        <v>0</v>
      </c>
      <c r="H585" s="45">
        <f>'LAUS File'!J504</f>
        <v>0</v>
      </c>
      <c r="I585" s="45">
        <f>'LAUS File'!K504</f>
        <v>0</v>
      </c>
      <c r="J585" s="45">
        <f>'LAUS File'!L504</f>
        <v>0</v>
      </c>
      <c r="K585" s="45">
        <f>'LAUS File'!M504</f>
        <v>0</v>
      </c>
      <c r="L585" s="45">
        <f>'LAUS File'!N504</f>
        <v>0</v>
      </c>
      <c r="M585" s="45">
        <f>'LAUS File'!O504</f>
        <v>0</v>
      </c>
      <c r="N585" s="45">
        <f>'LAUS File'!P504</f>
        <v>0</v>
      </c>
      <c r="O585" s="45">
        <f>'LAUS File'!Q504</f>
        <v>0</v>
      </c>
    </row>
    <row r="586" spans="1:15">
      <c r="A586" s="45"/>
      <c r="B586" s="3" t="s">
        <v>3</v>
      </c>
      <c r="C586" s="46">
        <v>6.3</v>
      </c>
      <c r="D586" s="46">
        <f>'LAUS File'!F505</f>
        <v>0</v>
      </c>
      <c r="E586" s="46">
        <f>'LAUS File'!G505</f>
        <v>0</v>
      </c>
      <c r="F586" s="46" t="e">
        <f>'LAUS File'!#REF!</f>
        <v>#REF!</v>
      </c>
      <c r="G586" s="46">
        <f>'LAUS File'!I505</f>
        <v>0</v>
      </c>
      <c r="H586" s="46">
        <f>'LAUS File'!J505</f>
        <v>0</v>
      </c>
      <c r="I586" s="46">
        <f>'LAUS File'!K505</f>
        <v>0</v>
      </c>
      <c r="J586" s="46">
        <f>'LAUS File'!L505</f>
        <v>0</v>
      </c>
      <c r="K586" s="46">
        <f>'LAUS File'!M505</f>
        <v>0</v>
      </c>
      <c r="L586" s="46">
        <f>'LAUS File'!N505</f>
        <v>0</v>
      </c>
      <c r="M586" s="46">
        <f>'LAUS File'!O505</f>
        <v>0</v>
      </c>
      <c r="N586" s="46">
        <f>'LAUS File'!P505</f>
        <v>0</v>
      </c>
      <c r="O586" s="46">
        <f>'LAUS File'!Q505</f>
        <v>0</v>
      </c>
    </row>
    <row r="587" spans="1:15">
      <c r="A587" s="45"/>
      <c r="B587" s="3"/>
      <c r="C587" s="46" t="s">
        <v>857</v>
      </c>
      <c r="D587" s="46"/>
      <c r="E587" s="46"/>
      <c r="F587" s="46"/>
      <c r="G587" s="46"/>
      <c r="H587" s="46"/>
      <c r="I587" s="46"/>
      <c r="J587" s="46"/>
      <c r="K587" s="46"/>
      <c r="L587" s="46"/>
      <c r="M587" s="46"/>
      <c r="N587" s="46"/>
      <c r="O587" s="46"/>
    </row>
    <row r="588" spans="1:15">
      <c r="A588" s="3" t="s">
        <v>208</v>
      </c>
      <c r="B588" s="3" t="s">
        <v>0</v>
      </c>
      <c r="C588" s="45">
        <v>4196</v>
      </c>
      <c r="D588" s="45">
        <f>'LAUS File'!F506</f>
        <v>0</v>
      </c>
      <c r="E588" s="45">
        <f>'LAUS File'!G506</f>
        <v>0</v>
      </c>
      <c r="F588" s="45" t="e">
        <f>'LAUS File'!#REF!</f>
        <v>#REF!</v>
      </c>
      <c r="G588" s="45">
        <f>'LAUS File'!I506</f>
        <v>0</v>
      </c>
      <c r="H588" s="45">
        <f>'LAUS File'!J506</f>
        <v>0</v>
      </c>
      <c r="I588" s="45">
        <f>'LAUS File'!K506</f>
        <v>0</v>
      </c>
      <c r="J588" s="45">
        <f>'LAUS File'!L506</f>
        <v>0</v>
      </c>
      <c r="K588" s="45">
        <f>'LAUS File'!M506</f>
        <v>0</v>
      </c>
      <c r="L588" s="45">
        <f>'LAUS File'!N506</f>
        <v>0</v>
      </c>
      <c r="M588" s="45">
        <f>'LAUS File'!O506</f>
        <v>0</v>
      </c>
      <c r="N588" s="45">
        <f>'LAUS File'!P506</f>
        <v>0</v>
      </c>
      <c r="O588" s="45">
        <f>'LAUS File'!Q506</f>
        <v>0</v>
      </c>
    </row>
    <row r="589" spans="1:15">
      <c r="A589" s="3"/>
      <c r="B589" s="3" t="s">
        <v>152</v>
      </c>
      <c r="C589" s="45">
        <v>3998</v>
      </c>
      <c r="D589" s="45">
        <f>'LAUS File'!F507</f>
        <v>0</v>
      </c>
      <c r="E589" s="45">
        <f>'LAUS File'!G507</f>
        <v>0</v>
      </c>
      <c r="F589" s="45" t="e">
        <f>'LAUS File'!#REF!</f>
        <v>#REF!</v>
      </c>
      <c r="G589" s="45">
        <f>'LAUS File'!I507</f>
        <v>0</v>
      </c>
      <c r="H589" s="45">
        <f>'LAUS File'!J507</f>
        <v>0</v>
      </c>
      <c r="I589" s="45">
        <f>'LAUS File'!K507</f>
        <v>0</v>
      </c>
      <c r="J589" s="45">
        <f>'LAUS File'!L507</f>
        <v>0</v>
      </c>
      <c r="K589" s="45">
        <f>'LAUS File'!M507</f>
        <v>0</v>
      </c>
      <c r="L589" s="45">
        <f>'LAUS File'!N507</f>
        <v>0</v>
      </c>
      <c r="M589" s="45">
        <f>'LAUS File'!O507</f>
        <v>0</v>
      </c>
      <c r="N589" s="45">
        <f>'LAUS File'!P507</f>
        <v>0</v>
      </c>
      <c r="O589" s="45">
        <f>'LAUS File'!Q507</f>
        <v>0</v>
      </c>
    </row>
    <row r="590" spans="1:15">
      <c r="A590" s="3"/>
      <c r="B590" s="3" t="s">
        <v>2</v>
      </c>
      <c r="C590" s="45">
        <v>198</v>
      </c>
      <c r="D590" s="45">
        <f>'LAUS File'!F508</f>
        <v>0</v>
      </c>
      <c r="E590" s="45">
        <f>'LAUS File'!G508</f>
        <v>0</v>
      </c>
      <c r="F590" s="45" t="e">
        <f>'LAUS File'!#REF!</f>
        <v>#REF!</v>
      </c>
      <c r="G590" s="45">
        <f>'LAUS File'!I508</f>
        <v>0</v>
      </c>
      <c r="H590" s="45">
        <f>'LAUS File'!J508</f>
        <v>0</v>
      </c>
      <c r="I590" s="45">
        <f>'LAUS File'!K508</f>
        <v>0</v>
      </c>
      <c r="J590" s="45">
        <f>'LAUS File'!L508</f>
        <v>0</v>
      </c>
      <c r="K590" s="45">
        <f>'LAUS File'!M508</f>
        <v>0</v>
      </c>
      <c r="L590" s="45">
        <f>'LAUS File'!N508</f>
        <v>0</v>
      </c>
      <c r="M590" s="45">
        <f>'LAUS File'!O508</f>
        <v>0</v>
      </c>
      <c r="N590" s="45">
        <f>'LAUS File'!P508</f>
        <v>0</v>
      </c>
      <c r="O590" s="45">
        <f>'LAUS File'!Q508</f>
        <v>0</v>
      </c>
    </row>
    <row r="591" spans="1:15">
      <c r="A591" s="3"/>
      <c r="B591" s="3" t="s">
        <v>3</v>
      </c>
      <c r="C591" s="46">
        <v>4.7</v>
      </c>
      <c r="D591" s="46">
        <f>'LAUS File'!F509</f>
        <v>0</v>
      </c>
      <c r="E591" s="46">
        <f>'LAUS File'!G509</f>
        <v>0</v>
      </c>
      <c r="F591" s="46" t="e">
        <f>'LAUS File'!#REF!</f>
        <v>#REF!</v>
      </c>
      <c r="G591" s="46">
        <f>'LAUS File'!I509</f>
        <v>0</v>
      </c>
      <c r="H591" s="46">
        <f>'LAUS File'!J509</f>
        <v>0</v>
      </c>
      <c r="I591" s="46">
        <f>'LAUS File'!K509</f>
        <v>0</v>
      </c>
      <c r="J591" s="46">
        <f>'LAUS File'!L509</f>
        <v>0</v>
      </c>
      <c r="K591" s="46">
        <f>'LAUS File'!M509</f>
        <v>0</v>
      </c>
      <c r="L591" s="46">
        <f>'LAUS File'!N509</f>
        <v>0</v>
      </c>
      <c r="M591" s="46">
        <f>'LAUS File'!O509</f>
        <v>0</v>
      </c>
      <c r="N591" s="46">
        <f>'LAUS File'!P509</f>
        <v>0</v>
      </c>
      <c r="O591" s="46">
        <f>'LAUS File'!Q509</f>
        <v>0</v>
      </c>
    </row>
    <row r="592" spans="1:15">
      <c r="A592" s="3"/>
      <c r="B592" s="3"/>
      <c r="C592" s="46" t="s">
        <v>857</v>
      </c>
      <c r="D592" s="46"/>
      <c r="E592" s="46"/>
      <c r="F592" s="46"/>
      <c r="G592" s="46"/>
      <c r="H592" s="46"/>
      <c r="I592" s="46"/>
      <c r="J592" s="46"/>
      <c r="K592" s="46"/>
      <c r="L592" s="46"/>
      <c r="M592" s="46"/>
      <c r="N592" s="46"/>
      <c r="O592" s="46"/>
    </row>
    <row r="593" spans="1:15">
      <c r="A593" s="3" t="s">
        <v>32</v>
      </c>
      <c r="B593" s="3" t="s">
        <v>0</v>
      </c>
      <c r="C593" s="45">
        <v>12181</v>
      </c>
      <c r="D593" s="45">
        <f>'LAUS File'!F510</f>
        <v>0</v>
      </c>
      <c r="E593" s="45">
        <f>'LAUS File'!G510</f>
        <v>0</v>
      </c>
      <c r="F593" s="45" t="e">
        <f>'LAUS File'!#REF!</f>
        <v>#REF!</v>
      </c>
      <c r="G593" s="45">
        <f>'LAUS File'!I510</f>
        <v>0</v>
      </c>
      <c r="H593" s="45">
        <f>'LAUS File'!J510</f>
        <v>0</v>
      </c>
      <c r="I593" s="45">
        <f>'LAUS File'!K510</f>
        <v>0</v>
      </c>
      <c r="J593" s="45">
        <f>'LAUS File'!L510</f>
        <v>0</v>
      </c>
      <c r="K593" s="45">
        <f>'LAUS File'!M510</f>
        <v>0</v>
      </c>
      <c r="L593" s="45">
        <f>'LAUS File'!N510</f>
        <v>0</v>
      </c>
      <c r="M593" s="45">
        <f>'LAUS File'!O510</f>
        <v>0</v>
      </c>
      <c r="N593" s="45">
        <f>'LAUS File'!P510</f>
        <v>0</v>
      </c>
      <c r="O593" s="45">
        <f>'LAUS File'!Q510</f>
        <v>0</v>
      </c>
    </row>
    <row r="594" spans="1:15">
      <c r="A594" s="3"/>
      <c r="B594" s="3" t="s">
        <v>152</v>
      </c>
      <c r="C594" s="45">
        <v>11654</v>
      </c>
      <c r="D594" s="45">
        <f>'LAUS File'!F511</f>
        <v>0</v>
      </c>
      <c r="E594" s="45">
        <f>'LAUS File'!G511</f>
        <v>0</v>
      </c>
      <c r="F594" s="45" t="e">
        <f>'LAUS File'!#REF!</f>
        <v>#REF!</v>
      </c>
      <c r="G594" s="45">
        <f>'LAUS File'!I511</f>
        <v>0</v>
      </c>
      <c r="H594" s="45">
        <f>'LAUS File'!J511</f>
        <v>0</v>
      </c>
      <c r="I594" s="45">
        <f>'LAUS File'!K511</f>
        <v>0</v>
      </c>
      <c r="J594" s="45">
        <f>'LAUS File'!L511</f>
        <v>0</v>
      </c>
      <c r="K594" s="45">
        <f>'LAUS File'!M511</f>
        <v>0</v>
      </c>
      <c r="L594" s="45">
        <f>'LAUS File'!N511</f>
        <v>0</v>
      </c>
      <c r="M594" s="45">
        <f>'LAUS File'!O511</f>
        <v>0</v>
      </c>
      <c r="N594" s="45">
        <f>'LAUS File'!P511</f>
        <v>0</v>
      </c>
      <c r="O594" s="45">
        <f>'LAUS File'!Q511</f>
        <v>0</v>
      </c>
    </row>
    <row r="595" spans="1:15">
      <c r="A595" s="3"/>
      <c r="B595" s="3" t="s">
        <v>2</v>
      </c>
      <c r="C595" s="45">
        <v>527</v>
      </c>
      <c r="D595" s="45">
        <f>'LAUS File'!F512</f>
        <v>0</v>
      </c>
      <c r="E595" s="45">
        <f>'LAUS File'!G512</f>
        <v>0</v>
      </c>
      <c r="F595" s="45" t="e">
        <f>'LAUS File'!#REF!</f>
        <v>#REF!</v>
      </c>
      <c r="G595" s="45">
        <f>'LAUS File'!I512</f>
        <v>0</v>
      </c>
      <c r="H595" s="45">
        <f>'LAUS File'!J512</f>
        <v>0</v>
      </c>
      <c r="I595" s="45">
        <f>'LAUS File'!K512</f>
        <v>0</v>
      </c>
      <c r="J595" s="45">
        <f>'LAUS File'!L512</f>
        <v>0</v>
      </c>
      <c r="K595" s="45">
        <f>'LAUS File'!M512</f>
        <v>0</v>
      </c>
      <c r="L595" s="45">
        <f>'LAUS File'!N512</f>
        <v>0</v>
      </c>
      <c r="M595" s="45">
        <f>'LAUS File'!O512</f>
        <v>0</v>
      </c>
      <c r="N595" s="45">
        <f>'LAUS File'!P512</f>
        <v>0</v>
      </c>
      <c r="O595" s="45">
        <f>'LAUS File'!Q512</f>
        <v>0</v>
      </c>
    </row>
    <row r="596" spans="1:15">
      <c r="A596" s="3"/>
      <c r="B596" s="3" t="s">
        <v>3</v>
      </c>
      <c r="C596" s="46">
        <v>4.3</v>
      </c>
      <c r="D596" s="46">
        <f>'LAUS File'!F513</f>
        <v>0</v>
      </c>
      <c r="E596" s="46">
        <f>'LAUS File'!G513</f>
        <v>0</v>
      </c>
      <c r="F596" s="46" t="e">
        <f>'LAUS File'!#REF!</f>
        <v>#REF!</v>
      </c>
      <c r="G596" s="46">
        <f>'LAUS File'!I513</f>
        <v>0</v>
      </c>
      <c r="H596" s="46">
        <f>'LAUS File'!J513</f>
        <v>0</v>
      </c>
      <c r="I596" s="46">
        <f>'LAUS File'!K513</f>
        <v>0</v>
      </c>
      <c r="J596" s="46">
        <f>'LAUS File'!L513</f>
        <v>0</v>
      </c>
      <c r="K596" s="46">
        <f>'LAUS File'!M513</f>
        <v>0</v>
      </c>
      <c r="L596" s="46">
        <f>'LAUS File'!N513</f>
        <v>0</v>
      </c>
      <c r="M596" s="46">
        <f>'LAUS File'!O513</f>
        <v>0</v>
      </c>
      <c r="N596" s="46">
        <f>'LAUS File'!P513</f>
        <v>0</v>
      </c>
      <c r="O596" s="46">
        <f>'LAUS File'!Q513</f>
        <v>0</v>
      </c>
    </row>
    <row r="597" spans="1:15">
      <c r="A597" s="3"/>
      <c r="B597" s="3"/>
      <c r="C597" s="46" t="s">
        <v>857</v>
      </c>
      <c r="D597" s="46"/>
      <c r="E597" s="46"/>
      <c r="F597" s="46"/>
      <c r="G597" s="46"/>
      <c r="H597" s="46"/>
      <c r="I597" s="46"/>
      <c r="J597" s="46"/>
      <c r="K597" s="46"/>
      <c r="L597" s="46"/>
      <c r="M597" s="46"/>
      <c r="N597" s="46"/>
      <c r="O597" s="46"/>
    </row>
    <row r="598" spans="1:15">
      <c r="A598" s="45" t="s">
        <v>94</v>
      </c>
      <c r="B598" s="3" t="s">
        <v>0</v>
      </c>
      <c r="C598" s="45">
        <v>11387</v>
      </c>
      <c r="D598" s="45">
        <f>'LAUS File'!F514</f>
        <v>0</v>
      </c>
      <c r="E598" s="45">
        <f>'LAUS File'!G514</f>
        <v>0</v>
      </c>
      <c r="F598" s="45" t="e">
        <f>'LAUS File'!#REF!</f>
        <v>#REF!</v>
      </c>
      <c r="G598" s="45">
        <f>'LAUS File'!I514</f>
        <v>0</v>
      </c>
      <c r="H598" s="45">
        <f>'LAUS File'!J514</f>
        <v>0</v>
      </c>
      <c r="I598" s="45">
        <f>'LAUS File'!K514</f>
        <v>0</v>
      </c>
      <c r="J598" s="45">
        <f>'LAUS File'!L514</f>
        <v>0</v>
      </c>
      <c r="K598" s="45">
        <f>'LAUS File'!M514</f>
        <v>0</v>
      </c>
      <c r="L598" s="45">
        <f>'LAUS File'!N514</f>
        <v>0</v>
      </c>
      <c r="M598" s="45">
        <f>'LAUS File'!O514</f>
        <v>0</v>
      </c>
      <c r="N598" s="45">
        <f>'LAUS File'!P514</f>
        <v>0</v>
      </c>
      <c r="O598" s="45">
        <f>'LAUS File'!Q514</f>
        <v>0</v>
      </c>
    </row>
    <row r="599" spans="1:15">
      <c r="A599" s="45"/>
      <c r="B599" s="3" t="s">
        <v>152</v>
      </c>
      <c r="C599" s="45">
        <v>10867</v>
      </c>
      <c r="D599" s="45">
        <f>'LAUS File'!F515</f>
        <v>0</v>
      </c>
      <c r="E599" s="45">
        <f>'LAUS File'!G515</f>
        <v>0</v>
      </c>
      <c r="F599" s="45" t="e">
        <f>'LAUS File'!#REF!</f>
        <v>#REF!</v>
      </c>
      <c r="G599" s="45">
        <f>'LAUS File'!I515</f>
        <v>0</v>
      </c>
      <c r="H599" s="45">
        <f>'LAUS File'!J515</f>
        <v>0</v>
      </c>
      <c r="I599" s="45">
        <f>'LAUS File'!K515</f>
        <v>0</v>
      </c>
      <c r="J599" s="45">
        <f>'LAUS File'!L515</f>
        <v>0</v>
      </c>
      <c r="K599" s="45">
        <f>'LAUS File'!M515</f>
        <v>0</v>
      </c>
      <c r="L599" s="45">
        <f>'LAUS File'!N515</f>
        <v>0</v>
      </c>
      <c r="M599" s="45">
        <f>'LAUS File'!O515</f>
        <v>0</v>
      </c>
      <c r="N599" s="45">
        <f>'LAUS File'!P515</f>
        <v>0</v>
      </c>
      <c r="O599" s="45">
        <f>'LAUS File'!Q515</f>
        <v>0</v>
      </c>
    </row>
    <row r="600" spans="1:15">
      <c r="A600" s="45"/>
      <c r="B600" s="3" t="s">
        <v>2</v>
      </c>
      <c r="C600" s="45">
        <v>520</v>
      </c>
      <c r="D600" s="45">
        <f>'LAUS File'!F516</f>
        <v>0</v>
      </c>
      <c r="E600" s="45">
        <f>'LAUS File'!G516</f>
        <v>0</v>
      </c>
      <c r="F600" s="45" t="e">
        <f>'LAUS File'!#REF!</f>
        <v>#REF!</v>
      </c>
      <c r="G600" s="45">
        <f>'LAUS File'!I516</f>
        <v>0</v>
      </c>
      <c r="H600" s="45">
        <f>'LAUS File'!J516</f>
        <v>0</v>
      </c>
      <c r="I600" s="45">
        <f>'LAUS File'!K516</f>
        <v>0</v>
      </c>
      <c r="J600" s="45">
        <f>'LAUS File'!L516</f>
        <v>0</v>
      </c>
      <c r="K600" s="45">
        <f>'LAUS File'!M516</f>
        <v>0</v>
      </c>
      <c r="L600" s="45">
        <f>'LAUS File'!N516</f>
        <v>0</v>
      </c>
      <c r="M600" s="45">
        <f>'LAUS File'!O516</f>
        <v>0</v>
      </c>
      <c r="N600" s="45">
        <f>'LAUS File'!P516</f>
        <v>0</v>
      </c>
      <c r="O600" s="45">
        <f>'LAUS File'!Q516</f>
        <v>0</v>
      </c>
    </row>
    <row r="601" spans="1:15">
      <c r="A601" s="45"/>
      <c r="B601" s="3" t="s">
        <v>3</v>
      </c>
      <c r="C601" s="46">
        <v>4.5999999999999996</v>
      </c>
      <c r="D601" s="46">
        <f>'LAUS File'!F517</f>
        <v>0</v>
      </c>
      <c r="E601" s="46">
        <f>'LAUS File'!G517</f>
        <v>0</v>
      </c>
      <c r="F601" s="46" t="e">
        <f>'LAUS File'!#REF!</f>
        <v>#REF!</v>
      </c>
      <c r="G601" s="46">
        <f>'LAUS File'!I517</f>
        <v>0</v>
      </c>
      <c r="H601" s="46">
        <f>'LAUS File'!J517</f>
        <v>0</v>
      </c>
      <c r="I601" s="46">
        <f>'LAUS File'!K517</f>
        <v>0</v>
      </c>
      <c r="J601" s="46">
        <f>'LAUS File'!L517</f>
        <v>0</v>
      </c>
      <c r="K601" s="46">
        <f>'LAUS File'!M517</f>
        <v>0</v>
      </c>
      <c r="L601" s="46">
        <f>'LAUS File'!N517</f>
        <v>0</v>
      </c>
      <c r="M601" s="46">
        <f>'LAUS File'!O517</f>
        <v>0</v>
      </c>
      <c r="N601" s="46">
        <f>'LAUS File'!P517</f>
        <v>0</v>
      </c>
      <c r="O601" s="46">
        <f>'LAUS File'!Q517</f>
        <v>0</v>
      </c>
    </row>
    <row r="602" spans="1:15">
      <c r="A602" s="45"/>
      <c r="B602" s="3"/>
      <c r="C602" s="21" t="s">
        <v>857</v>
      </c>
      <c r="D602" s="21"/>
      <c r="E602" s="21"/>
      <c r="F602" s="21"/>
      <c r="G602" s="21"/>
      <c r="H602" s="21"/>
      <c r="I602" s="21"/>
      <c r="J602" s="21"/>
      <c r="K602" s="21"/>
      <c r="L602" s="21"/>
      <c r="M602" s="21"/>
      <c r="N602" s="21"/>
      <c r="O602" s="21"/>
    </row>
    <row r="603" spans="1:15">
      <c r="A603" s="45" t="s">
        <v>180</v>
      </c>
      <c r="B603" s="3" t="s">
        <v>0</v>
      </c>
      <c r="C603" s="45">
        <v>1336</v>
      </c>
      <c r="D603" s="45">
        <f>'LAUS File'!F518</f>
        <v>0</v>
      </c>
      <c r="E603" s="45">
        <f>'LAUS File'!G518</f>
        <v>0</v>
      </c>
      <c r="F603" s="45" t="e">
        <f>'LAUS File'!#REF!</f>
        <v>#REF!</v>
      </c>
      <c r="G603" s="45">
        <f>'LAUS File'!I518</f>
        <v>0</v>
      </c>
      <c r="H603" s="45">
        <f>'LAUS File'!J518</f>
        <v>0</v>
      </c>
      <c r="I603" s="45">
        <f>'LAUS File'!K518</f>
        <v>0</v>
      </c>
      <c r="J603" s="45">
        <f>'LAUS File'!L518</f>
        <v>0</v>
      </c>
      <c r="K603" s="45">
        <f>'LAUS File'!M518</f>
        <v>0</v>
      </c>
      <c r="L603" s="45">
        <f>'LAUS File'!N518</f>
        <v>0</v>
      </c>
      <c r="M603" s="45">
        <f>'LAUS File'!O518</f>
        <v>0</v>
      </c>
      <c r="N603" s="45">
        <f>'LAUS File'!P518</f>
        <v>0</v>
      </c>
      <c r="O603" s="45">
        <f>'LAUS File'!Q518</f>
        <v>0</v>
      </c>
    </row>
    <row r="604" spans="1:15">
      <c r="A604" s="45"/>
      <c r="B604" s="3" t="s">
        <v>152</v>
      </c>
      <c r="C604" s="45">
        <v>1295</v>
      </c>
      <c r="D604" s="45">
        <f>'LAUS File'!F519</f>
        <v>0</v>
      </c>
      <c r="E604" s="45">
        <f>'LAUS File'!G519</f>
        <v>0</v>
      </c>
      <c r="F604" s="45" t="e">
        <f>'LAUS File'!#REF!</f>
        <v>#REF!</v>
      </c>
      <c r="G604" s="45">
        <f>'LAUS File'!I519</f>
        <v>0</v>
      </c>
      <c r="H604" s="45">
        <f>'LAUS File'!J519</f>
        <v>0</v>
      </c>
      <c r="I604" s="45">
        <f>'LAUS File'!K519</f>
        <v>0</v>
      </c>
      <c r="J604" s="45">
        <f>'LAUS File'!L519</f>
        <v>0</v>
      </c>
      <c r="K604" s="45">
        <f>'LAUS File'!M519</f>
        <v>0</v>
      </c>
      <c r="L604" s="45">
        <f>'LAUS File'!N519</f>
        <v>0</v>
      </c>
      <c r="M604" s="45">
        <f>'LAUS File'!O519</f>
        <v>0</v>
      </c>
      <c r="N604" s="45">
        <f>'LAUS File'!P519</f>
        <v>0</v>
      </c>
      <c r="O604" s="45">
        <f>'LAUS File'!Q519</f>
        <v>0</v>
      </c>
    </row>
    <row r="605" spans="1:15">
      <c r="A605" s="45"/>
      <c r="B605" s="3" t="s">
        <v>2</v>
      </c>
      <c r="C605" s="45">
        <v>41</v>
      </c>
      <c r="D605" s="45">
        <f>'LAUS File'!F520</f>
        <v>0</v>
      </c>
      <c r="E605" s="45">
        <f>'LAUS File'!G520</f>
        <v>0</v>
      </c>
      <c r="F605" s="45" t="e">
        <f>'LAUS File'!#REF!</f>
        <v>#REF!</v>
      </c>
      <c r="G605" s="45">
        <f>'LAUS File'!I520</f>
        <v>0</v>
      </c>
      <c r="H605" s="45">
        <f>'LAUS File'!J520</f>
        <v>0</v>
      </c>
      <c r="I605" s="45">
        <f>'LAUS File'!K520</f>
        <v>0</v>
      </c>
      <c r="J605" s="45">
        <f>'LAUS File'!L520</f>
        <v>0</v>
      </c>
      <c r="K605" s="45">
        <f>'LAUS File'!M520</f>
        <v>0</v>
      </c>
      <c r="L605" s="45">
        <f>'LAUS File'!N520</f>
        <v>0</v>
      </c>
      <c r="M605" s="45">
        <f>'LAUS File'!O520</f>
        <v>0</v>
      </c>
      <c r="N605" s="45">
        <f>'LAUS File'!P520</f>
        <v>0</v>
      </c>
      <c r="O605" s="45">
        <f>'LAUS File'!Q520</f>
        <v>0</v>
      </c>
    </row>
    <row r="606" spans="1:15">
      <c r="A606" s="45"/>
      <c r="B606" s="3" t="s">
        <v>3</v>
      </c>
      <c r="C606" s="46">
        <v>3.1</v>
      </c>
      <c r="D606" s="46">
        <f>'LAUS File'!F521</f>
        <v>0</v>
      </c>
      <c r="E606" s="46">
        <f>'LAUS File'!G521</f>
        <v>0</v>
      </c>
      <c r="F606" s="46" t="e">
        <f>'LAUS File'!#REF!</f>
        <v>#REF!</v>
      </c>
      <c r="G606" s="46">
        <f>'LAUS File'!I521</f>
        <v>0</v>
      </c>
      <c r="H606" s="46">
        <f>'LAUS File'!J521</f>
        <v>0</v>
      </c>
      <c r="I606" s="46">
        <f>'LAUS File'!K521</f>
        <v>0</v>
      </c>
      <c r="J606" s="46">
        <f>'LAUS File'!L521</f>
        <v>0</v>
      </c>
      <c r="K606" s="46">
        <f>'LAUS File'!M521</f>
        <v>0</v>
      </c>
      <c r="L606" s="46">
        <f>'LAUS File'!N521</f>
        <v>0</v>
      </c>
      <c r="M606" s="46">
        <f>'LAUS File'!O521</f>
        <v>0</v>
      </c>
      <c r="N606" s="46">
        <f>'LAUS File'!P521</f>
        <v>0</v>
      </c>
      <c r="O606" s="46">
        <f>'LAUS File'!Q521</f>
        <v>0</v>
      </c>
    </row>
    <row r="607" spans="1:15">
      <c r="A607" s="45"/>
      <c r="B607" s="3"/>
      <c r="C607" s="21" t="s">
        <v>857</v>
      </c>
      <c r="D607" s="21"/>
      <c r="E607" s="21"/>
      <c r="F607" s="21"/>
      <c r="G607" s="21"/>
      <c r="H607" s="21"/>
      <c r="I607" s="21"/>
      <c r="J607" s="21"/>
      <c r="K607" s="21"/>
      <c r="L607" s="21"/>
      <c r="M607" s="21"/>
      <c r="N607" s="21"/>
      <c r="O607" s="21"/>
    </row>
    <row r="608" spans="1:15">
      <c r="A608" s="45" t="s">
        <v>143</v>
      </c>
      <c r="B608" s="3" t="s">
        <v>0</v>
      </c>
      <c r="C608" s="45">
        <v>2236</v>
      </c>
      <c r="D608" s="45">
        <f>'LAUS File'!F522</f>
        <v>0</v>
      </c>
      <c r="E608" s="45">
        <f>'LAUS File'!G522</f>
        <v>0</v>
      </c>
      <c r="F608" s="45" t="e">
        <f>'LAUS File'!#REF!</f>
        <v>#REF!</v>
      </c>
      <c r="G608" s="45">
        <f>'LAUS File'!I522</f>
        <v>0</v>
      </c>
      <c r="H608" s="45">
        <f>'LAUS File'!J522</f>
        <v>0</v>
      </c>
      <c r="I608" s="45">
        <f>'LAUS File'!K522</f>
        <v>0</v>
      </c>
      <c r="J608" s="45">
        <f>'LAUS File'!L522</f>
        <v>0</v>
      </c>
      <c r="K608" s="45">
        <f>'LAUS File'!M522</f>
        <v>0</v>
      </c>
      <c r="L608" s="45">
        <f>'LAUS File'!N522</f>
        <v>0</v>
      </c>
      <c r="M608" s="45">
        <f>'LAUS File'!O522</f>
        <v>0</v>
      </c>
      <c r="N608" s="45">
        <f>'LAUS File'!P522</f>
        <v>0</v>
      </c>
      <c r="O608" s="45">
        <f>'LAUS File'!Q522</f>
        <v>0</v>
      </c>
    </row>
    <row r="609" spans="1:15">
      <c r="A609" s="45"/>
      <c r="B609" s="3" t="s">
        <v>152</v>
      </c>
      <c r="C609" s="45">
        <v>2117</v>
      </c>
      <c r="D609" s="45">
        <f>'LAUS File'!F523</f>
        <v>0</v>
      </c>
      <c r="E609" s="45">
        <f>'LAUS File'!G523</f>
        <v>0</v>
      </c>
      <c r="F609" s="45" t="e">
        <f>'LAUS File'!#REF!</f>
        <v>#REF!</v>
      </c>
      <c r="G609" s="45">
        <f>'LAUS File'!I523</f>
        <v>0</v>
      </c>
      <c r="H609" s="45">
        <f>'LAUS File'!J523</f>
        <v>0</v>
      </c>
      <c r="I609" s="45">
        <f>'LAUS File'!K523</f>
        <v>0</v>
      </c>
      <c r="J609" s="45">
        <f>'LAUS File'!L523</f>
        <v>0</v>
      </c>
      <c r="K609" s="45">
        <f>'LAUS File'!M523</f>
        <v>0</v>
      </c>
      <c r="L609" s="45">
        <f>'LAUS File'!N523</f>
        <v>0</v>
      </c>
      <c r="M609" s="45">
        <f>'LAUS File'!O523</f>
        <v>0</v>
      </c>
      <c r="N609" s="45">
        <f>'LAUS File'!P523</f>
        <v>0</v>
      </c>
      <c r="O609" s="45">
        <f>'LAUS File'!Q523</f>
        <v>0</v>
      </c>
    </row>
    <row r="610" spans="1:15">
      <c r="A610" s="45"/>
      <c r="B610" s="3" t="s">
        <v>2</v>
      </c>
      <c r="C610" s="45">
        <v>119</v>
      </c>
      <c r="D610" s="45">
        <f>'LAUS File'!F524</f>
        <v>0</v>
      </c>
      <c r="E610" s="45">
        <f>'LAUS File'!G524</f>
        <v>0</v>
      </c>
      <c r="F610" s="45" t="e">
        <f>'LAUS File'!#REF!</f>
        <v>#REF!</v>
      </c>
      <c r="G610" s="45">
        <f>'LAUS File'!I524</f>
        <v>0</v>
      </c>
      <c r="H610" s="45">
        <f>'LAUS File'!J524</f>
        <v>0</v>
      </c>
      <c r="I610" s="45">
        <f>'LAUS File'!K524</f>
        <v>0</v>
      </c>
      <c r="J610" s="45">
        <f>'LAUS File'!L524</f>
        <v>0</v>
      </c>
      <c r="K610" s="45">
        <f>'LAUS File'!M524</f>
        <v>0</v>
      </c>
      <c r="L610" s="45">
        <f>'LAUS File'!N524</f>
        <v>0</v>
      </c>
      <c r="M610" s="45">
        <f>'LAUS File'!O524</f>
        <v>0</v>
      </c>
      <c r="N610" s="45">
        <f>'LAUS File'!P524</f>
        <v>0</v>
      </c>
      <c r="O610" s="45">
        <f>'LAUS File'!Q524</f>
        <v>0</v>
      </c>
    </row>
    <row r="611" spans="1:15">
      <c r="A611" s="45"/>
      <c r="B611" s="3" t="s">
        <v>3</v>
      </c>
      <c r="C611" s="46">
        <v>5.3</v>
      </c>
      <c r="D611" s="46">
        <f>'LAUS File'!F525</f>
        <v>0</v>
      </c>
      <c r="E611" s="46">
        <f>'LAUS File'!G525</f>
        <v>0</v>
      </c>
      <c r="F611" s="46" t="e">
        <f>'LAUS File'!#REF!</f>
        <v>#REF!</v>
      </c>
      <c r="G611" s="46">
        <f>'LAUS File'!I525</f>
        <v>0</v>
      </c>
      <c r="H611" s="46">
        <f>'LAUS File'!J525</f>
        <v>0</v>
      </c>
      <c r="I611" s="46">
        <f>'LAUS File'!K525</f>
        <v>0</v>
      </c>
      <c r="J611" s="46">
        <f>'LAUS File'!L525</f>
        <v>0</v>
      </c>
      <c r="K611" s="46">
        <f>'LAUS File'!M525</f>
        <v>0</v>
      </c>
      <c r="L611" s="46">
        <f>'LAUS File'!N525</f>
        <v>0</v>
      </c>
      <c r="M611" s="46">
        <f>'LAUS File'!O525</f>
        <v>0</v>
      </c>
      <c r="N611" s="46">
        <f>'LAUS File'!P525</f>
        <v>0</v>
      </c>
      <c r="O611" s="46">
        <f>'LAUS File'!Q525</f>
        <v>0</v>
      </c>
    </row>
    <row r="612" spans="1:15">
      <c r="A612" s="45"/>
      <c r="B612" s="3"/>
      <c r="C612" s="21" t="s">
        <v>857</v>
      </c>
      <c r="D612" s="21"/>
      <c r="E612" s="21"/>
      <c r="F612" s="21"/>
      <c r="G612" s="21"/>
      <c r="H612" s="21"/>
      <c r="I612" s="21"/>
      <c r="J612" s="21"/>
      <c r="K612" s="21"/>
      <c r="L612" s="21"/>
      <c r="M612" s="21"/>
      <c r="N612" s="21"/>
      <c r="O612" s="21"/>
    </row>
    <row r="613" spans="1:15">
      <c r="A613" s="45" t="s">
        <v>181</v>
      </c>
      <c r="B613" s="3" t="s">
        <v>0</v>
      </c>
      <c r="C613" s="45">
        <v>1969</v>
      </c>
      <c r="D613" s="45">
        <f>'LAUS File'!F526</f>
        <v>0</v>
      </c>
      <c r="E613" s="45">
        <f>'LAUS File'!G526</f>
        <v>0</v>
      </c>
      <c r="F613" s="45" t="e">
        <f>'LAUS File'!#REF!</f>
        <v>#REF!</v>
      </c>
      <c r="G613" s="45">
        <f>'LAUS File'!I526</f>
        <v>0</v>
      </c>
      <c r="H613" s="45">
        <f>'LAUS File'!J526</f>
        <v>0</v>
      </c>
      <c r="I613" s="45">
        <f>'LAUS File'!K526</f>
        <v>0</v>
      </c>
      <c r="J613" s="45">
        <f>'LAUS File'!L526</f>
        <v>0</v>
      </c>
      <c r="K613" s="45">
        <f>'LAUS File'!M526</f>
        <v>0</v>
      </c>
      <c r="L613" s="45">
        <f>'LAUS File'!N526</f>
        <v>0</v>
      </c>
      <c r="M613" s="45">
        <f>'LAUS File'!O526</f>
        <v>0</v>
      </c>
      <c r="N613" s="45">
        <f>'LAUS File'!P526</f>
        <v>0</v>
      </c>
      <c r="O613" s="45">
        <f>'LAUS File'!Q526</f>
        <v>0</v>
      </c>
    </row>
    <row r="614" spans="1:15">
      <c r="A614" s="45"/>
      <c r="B614" s="3" t="s">
        <v>152</v>
      </c>
      <c r="C614" s="45">
        <v>1887</v>
      </c>
      <c r="D614" s="45">
        <f>'LAUS File'!F527</f>
        <v>0</v>
      </c>
      <c r="E614" s="45">
        <f>'LAUS File'!G527</f>
        <v>0</v>
      </c>
      <c r="F614" s="45" t="e">
        <f>'LAUS File'!#REF!</f>
        <v>#REF!</v>
      </c>
      <c r="G614" s="45">
        <f>'LAUS File'!I527</f>
        <v>0</v>
      </c>
      <c r="H614" s="45">
        <f>'LAUS File'!J527</f>
        <v>0</v>
      </c>
      <c r="I614" s="45">
        <f>'LAUS File'!K527</f>
        <v>0</v>
      </c>
      <c r="J614" s="45">
        <f>'LAUS File'!L527</f>
        <v>0</v>
      </c>
      <c r="K614" s="45">
        <f>'LAUS File'!M527</f>
        <v>0</v>
      </c>
      <c r="L614" s="45">
        <f>'LAUS File'!N527</f>
        <v>0</v>
      </c>
      <c r="M614" s="45">
        <f>'LAUS File'!O527</f>
        <v>0</v>
      </c>
      <c r="N614" s="45">
        <f>'LAUS File'!P527</f>
        <v>0</v>
      </c>
      <c r="O614" s="45">
        <f>'LAUS File'!Q527</f>
        <v>0</v>
      </c>
    </row>
    <row r="615" spans="1:15">
      <c r="A615" s="45"/>
      <c r="B615" s="3" t="s">
        <v>2</v>
      </c>
      <c r="C615" s="45">
        <v>82</v>
      </c>
      <c r="D615" s="45">
        <f>'LAUS File'!F528</f>
        <v>0</v>
      </c>
      <c r="E615" s="45">
        <f>'LAUS File'!G528</f>
        <v>0</v>
      </c>
      <c r="F615" s="45" t="e">
        <f>'LAUS File'!#REF!</f>
        <v>#REF!</v>
      </c>
      <c r="G615" s="45">
        <f>'LAUS File'!I528</f>
        <v>0</v>
      </c>
      <c r="H615" s="45">
        <f>'LAUS File'!J528</f>
        <v>0</v>
      </c>
      <c r="I615" s="45">
        <f>'LAUS File'!K528</f>
        <v>0</v>
      </c>
      <c r="J615" s="45">
        <f>'LAUS File'!L528</f>
        <v>0</v>
      </c>
      <c r="K615" s="45">
        <f>'LAUS File'!M528</f>
        <v>0</v>
      </c>
      <c r="L615" s="45">
        <f>'LAUS File'!N528</f>
        <v>0</v>
      </c>
      <c r="M615" s="45">
        <f>'LAUS File'!O528</f>
        <v>0</v>
      </c>
      <c r="N615" s="45">
        <f>'LAUS File'!P528</f>
        <v>0</v>
      </c>
      <c r="O615" s="45">
        <f>'LAUS File'!Q528</f>
        <v>0</v>
      </c>
    </row>
    <row r="616" spans="1:15">
      <c r="A616" s="45"/>
      <c r="B616" s="3" t="s">
        <v>3</v>
      </c>
      <c r="C616" s="46">
        <v>4.2</v>
      </c>
      <c r="D616" s="46">
        <f>'LAUS File'!F529</f>
        <v>0</v>
      </c>
      <c r="E616" s="46">
        <f>'LAUS File'!G529</f>
        <v>0</v>
      </c>
      <c r="F616" s="46" t="e">
        <f>'LAUS File'!#REF!</f>
        <v>#REF!</v>
      </c>
      <c r="G616" s="46">
        <f>'LAUS File'!I529</f>
        <v>0</v>
      </c>
      <c r="H616" s="46">
        <f>'LAUS File'!J529</f>
        <v>0</v>
      </c>
      <c r="I616" s="46">
        <f>'LAUS File'!K529</f>
        <v>0</v>
      </c>
      <c r="J616" s="46">
        <f>'LAUS File'!L529</f>
        <v>0</v>
      </c>
      <c r="K616" s="46">
        <f>'LAUS File'!M529</f>
        <v>0</v>
      </c>
      <c r="L616" s="46">
        <f>'LAUS File'!N529</f>
        <v>0</v>
      </c>
      <c r="M616" s="46">
        <f>'LAUS File'!O529</f>
        <v>0</v>
      </c>
      <c r="N616" s="46">
        <f>'LAUS File'!P529</f>
        <v>0</v>
      </c>
      <c r="O616" s="46">
        <f>'LAUS File'!Q529</f>
        <v>0</v>
      </c>
    </row>
    <row r="617" spans="1:15">
      <c r="A617" s="45"/>
      <c r="B617" s="3"/>
      <c r="C617" s="21" t="s">
        <v>857</v>
      </c>
      <c r="D617" s="21"/>
      <c r="E617" s="21"/>
      <c r="F617" s="21"/>
      <c r="G617" s="21"/>
      <c r="H617" s="21"/>
      <c r="I617" s="21"/>
      <c r="J617" s="21"/>
      <c r="K617" s="21"/>
      <c r="L617" s="21"/>
      <c r="M617" s="21"/>
      <c r="N617" s="21"/>
      <c r="O617" s="21"/>
    </row>
    <row r="618" spans="1:15">
      <c r="A618" s="45" t="s">
        <v>202</v>
      </c>
      <c r="B618" s="3" t="s">
        <v>0</v>
      </c>
      <c r="C618" s="45">
        <v>799</v>
      </c>
      <c r="D618" s="45">
        <f>'LAUS File'!F530</f>
        <v>0</v>
      </c>
      <c r="E618" s="45">
        <f>'LAUS File'!G530</f>
        <v>0</v>
      </c>
      <c r="F618" s="45" t="e">
        <f>'LAUS File'!#REF!</f>
        <v>#REF!</v>
      </c>
      <c r="G618" s="45">
        <f>'LAUS File'!I530</f>
        <v>0</v>
      </c>
      <c r="H618" s="45">
        <f>'LAUS File'!J530</f>
        <v>0</v>
      </c>
      <c r="I618" s="45">
        <f>'LAUS File'!K530</f>
        <v>0</v>
      </c>
      <c r="J618" s="45">
        <f>'LAUS File'!L530</f>
        <v>0</v>
      </c>
      <c r="K618" s="45">
        <f>'LAUS File'!M530</f>
        <v>0</v>
      </c>
      <c r="L618" s="45">
        <f>'LAUS File'!N530</f>
        <v>0</v>
      </c>
      <c r="M618" s="45">
        <f>'LAUS File'!O530</f>
        <v>0</v>
      </c>
      <c r="N618" s="45">
        <f>'LAUS File'!P530</f>
        <v>0</v>
      </c>
      <c r="O618" s="45">
        <f>'LAUS File'!Q530</f>
        <v>0</v>
      </c>
    </row>
    <row r="619" spans="1:15">
      <c r="A619" s="45"/>
      <c r="B619" s="3" t="s">
        <v>152</v>
      </c>
      <c r="C619" s="45">
        <v>757</v>
      </c>
      <c r="D619" s="45">
        <f>'LAUS File'!F531</f>
        <v>0</v>
      </c>
      <c r="E619" s="45">
        <f>'LAUS File'!G531</f>
        <v>0</v>
      </c>
      <c r="F619" s="45" t="e">
        <f>'LAUS File'!#REF!</f>
        <v>#REF!</v>
      </c>
      <c r="G619" s="45">
        <f>'LAUS File'!I531</f>
        <v>0</v>
      </c>
      <c r="H619" s="45">
        <f>'LAUS File'!J531</f>
        <v>0</v>
      </c>
      <c r="I619" s="45">
        <f>'LAUS File'!K531</f>
        <v>0</v>
      </c>
      <c r="J619" s="45">
        <f>'LAUS File'!L531</f>
        <v>0</v>
      </c>
      <c r="K619" s="45">
        <f>'LAUS File'!M531</f>
        <v>0</v>
      </c>
      <c r="L619" s="45">
        <f>'LAUS File'!N531</f>
        <v>0</v>
      </c>
      <c r="M619" s="45">
        <f>'LAUS File'!O531</f>
        <v>0</v>
      </c>
      <c r="N619" s="45">
        <f>'LAUS File'!P531</f>
        <v>0</v>
      </c>
      <c r="O619" s="45">
        <f>'LAUS File'!Q531</f>
        <v>0</v>
      </c>
    </row>
    <row r="620" spans="1:15">
      <c r="A620" s="45"/>
      <c r="B620" s="3" t="s">
        <v>2</v>
      </c>
      <c r="C620" s="45">
        <v>42</v>
      </c>
      <c r="D620" s="45">
        <f>'LAUS File'!F532</f>
        <v>0</v>
      </c>
      <c r="E620" s="45">
        <f>'LAUS File'!G532</f>
        <v>0</v>
      </c>
      <c r="F620" s="45" t="e">
        <f>'LAUS File'!#REF!</f>
        <v>#REF!</v>
      </c>
      <c r="G620" s="45">
        <f>'LAUS File'!I532</f>
        <v>0</v>
      </c>
      <c r="H620" s="45">
        <f>'LAUS File'!J532</f>
        <v>0</v>
      </c>
      <c r="I620" s="45">
        <f>'LAUS File'!K532</f>
        <v>0</v>
      </c>
      <c r="J620" s="45">
        <f>'LAUS File'!L532</f>
        <v>0</v>
      </c>
      <c r="K620" s="45">
        <f>'LAUS File'!M532</f>
        <v>0</v>
      </c>
      <c r="L620" s="45">
        <f>'LAUS File'!N532</f>
        <v>0</v>
      </c>
      <c r="M620" s="45">
        <f>'LAUS File'!O532</f>
        <v>0</v>
      </c>
      <c r="N620" s="45">
        <f>'LAUS File'!P532</f>
        <v>0</v>
      </c>
      <c r="O620" s="45">
        <f>'LAUS File'!Q532</f>
        <v>0</v>
      </c>
    </row>
    <row r="621" spans="1:15">
      <c r="A621" s="45"/>
      <c r="B621" s="3" t="s">
        <v>3</v>
      </c>
      <c r="C621" s="46">
        <v>5.3</v>
      </c>
      <c r="D621" s="46">
        <f>'LAUS File'!F533</f>
        <v>0</v>
      </c>
      <c r="E621" s="46">
        <f>'LAUS File'!G533</f>
        <v>0</v>
      </c>
      <c r="F621" s="46" t="e">
        <f>'LAUS File'!#REF!</f>
        <v>#REF!</v>
      </c>
      <c r="G621" s="46">
        <f>'LAUS File'!I533</f>
        <v>0</v>
      </c>
      <c r="H621" s="46">
        <f>'LAUS File'!J533</f>
        <v>0</v>
      </c>
      <c r="I621" s="46">
        <f>'LAUS File'!K533</f>
        <v>0</v>
      </c>
      <c r="J621" s="46">
        <f>'LAUS File'!L533</f>
        <v>0</v>
      </c>
      <c r="K621" s="46">
        <f>'LAUS File'!M533</f>
        <v>0</v>
      </c>
      <c r="L621" s="46">
        <f>'LAUS File'!N533</f>
        <v>0</v>
      </c>
      <c r="M621" s="46">
        <f>'LAUS File'!O533</f>
        <v>0</v>
      </c>
      <c r="N621" s="46">
        <f>'LAUS File'!P533</f>
        <v>0</v>
      </c>
      <c r="O621" s="46">
        <f>'LAUS File'!Q533</f>
        <v>0</v>
      </c>
    </row>
    <row r="622" spans="1:15">
      <c r="A622" s="45"/>
      <c r="B622" s="3"/>
      <c r="C622" s="46" t="s">
        <v>857</v>
      </c>
      <c r="D622" s="46"/>
      <c r="E622" s="46"/>
      <c r="F622" s="46"/>
      <c r="G622" s="46"/>
      <c r="H622" s="46"/>
      <c r="I622" s="46"/>
      <c r="J622" s="46"/>
      <c r="K622" s="46"/>
      <c r="L622" s="46"/>
      <c r="M622" s="46"/>
      <c r="N622" s="46"/>
      <c r="O622" s="46"/>
    </row>
    <row r="623" spans="1:15">
      <c r="A623" s="3" t="s">
        <v>33</v>
      </c>
      <c r="B623" s="3" t="s">
        <v>0</v>
      </c>
      <c r="C623" s="45">
        <v>9363</v>
      </c>
      <c r="D623" s="45">
        <f>'LAUS File'!F534</f>
        <v>0</v>
      </c>
      <c r="E623" s="45">
        <f>'LAUS File'!G534</f>
        <v>0</v>
      </c>
      <c r="F623" s="45" t="e">
        <f>'LAUS File'!#REF!</f>
        <v>#REF!</v>
      </c>
      <c r="G623" s="45">
        <f>'LAUS File'!I534</f>
        <v>0</v>
      </c>
      <c r="H623" s="45">
        <f>'LAUS File'!J534</f>
        <v>0</v>
      </c>
      <c r="I623" s="45">
        <f>'LAUS File'!K534</f>
        <v>0</v>
      </c>
      <c r="J623" s="45">
        <f>'LAUS File'!L534</f>
        <v>0</v>
      </c>
      <c r="K623" s="45">
        <f>'LAUS File'!M534</f>
        <v>0</v>
      </c>
      <c r="L623" s="45">
        <f>'LAUS File'!N534</f>
        <v>0</v>
      </c>
      <c r="M623" s="45">
        <f>'LAUS File'!O534</f>
        <v>0</v>
      </c>
      <c r="N623" s="45">
        <f>'LAUS File'!P534</f>
        <v>0</v>
      </c>
      <c r="O623" s="45">
        <f>'LAUS File'!Q534</f>
        <v>0</v>
      </c>
    </row>
    <row r="624" spans="1:15">
      <c r="A624" s="3"/>
      <c r="B624" s="3" t="s">
        <v>152</v>
      </c>
      <c r="C624" s="45">
        <v>8810</v>
      </c>
      <c r="D624" s="45">
        <f>'LAUS File'!F535</f>
        <v>0</v>
      </c>
      <c r="E624" s="45">
        <f>'LAUS File'!G535</f>
        <v>0</v>
      </c>
      <c r="F624" s="45" t="e">
        <f>'LAUS File'!#REF!</f>
        <v>#REF!</v>
      </c>
      <c r="G624" s="45">
        <f>'LAUS File'!I535</f>
        <v>0</v>
      </c>
      <c r="H624" s="45">
        <f>'LAUS File'!J535</f>
        <v>0</v>
      </c>
      <c r="I624" s="45">
        <f>'LAUS File'!K535</f>
        <v>0</v>
      </c>
      <c r="J624" s="45">
        <f>'LAUS File'!L535</f>
        <v>0</v>
      </c>
      <c r="K624" s="45">
        <f>'LAUS File'!M535</f>
        <v>0</v>
      </c>
      <c r="L624" s="45">
        <f>'LAUS File'!N535</f>
        <v>0</v>
      </c>
      <c r="M624" s="45">
        <f>'LAUS File'!O535</f>
        <v>0</v>
      </c>
      <c r="N624" s="45">
        <f>'LAUS File'!P535</f>
        <v>0</v>
      </c>
      <c r="O624" s="45">
        <f>'LAUS File'!Q535</f>
        <v>0</v>
      </c>
    </row>
    <row r="625" spans="1:15">
      <c r="A625" s="3"/>
      <c r="B625" s="3" t="s">
        <v>2</v>
      </c>
      <c r="C625" s="45">
        <v>553</v>
      </c>
      <c r="D625" s="45">
        <f>'LAUS File'!F536</f>
        <v>0</v>
      </c>
      <c r="E625" s="45">
        <f>'LAUS File'!G536</f>
        <v>0</v>
      </c>
      <c r="F625" s="45" t="e">
        <f>'LAUS File'!#REF!</f>
        <v>#REF!</v>
      </c>
      <c r="G625" s="45">
        <f>'LAUS File'!I536</f>
        <v>0</v>
      </c>
      <c r="H625" s="45">
        <f>'LAUS File'!J536</f>
        <v>0</v>
      </c>
      <c r="I625" s="45">
        <f>'LAUS File'!K536</f>
        <v>0</v>
      </c>
      <c r="J625" s="45">
        <f>'LAUS File'!L536</f>
        <v>0</v>
      </c>
      <c r="K625" s="45">
        <f>'LAUS File'!M536</f>
        <v>0</v>
      </c>
      <c r="L625" s="45">
        <f>'LAUS File'!N536</f>
        <v>0</v>
      </c>
      <c r="M625" s="45">
        <f>'LAUS File'!O536</f>
        <v>0</v>
      </c>
      <c r="N625" s="45">
        <f>'LAUS File'!P536</f>
        <v>0</v>
      </c>
      <c r="O625" s="45">
        <f>'LAUS File'!Q536</f>
        <v>0</v>
      </c>
    </row>
    <row r="626" spans="1:15">
      <c r="A626" s="3"/>
      <c r="B626" s="3" t="s">
        <v>3</v>
      </c>
      <c r="C626" s="46">
        <v>5.9</v>
      </c>
      <c r="D626" s="46">
        <f>'LAUS File'!F537</f>
        <v>0</v>
      </c>
      <c r="E626" s="46">
        <f>'LAUS File'!G537</f>
        <v>0</v>
      </c>
      <c r="F626" s="46" t="e">
        <f>'LAUS File'!#REF!</f>
        <v>#REF!</v>
      </c>
      <c r="G626" s="46">
        <f>'LAUS File'!I537</f>
        <v>0</v>
      </c>
      <c r="H626" s="46">
        <f>'LAUS File'!J537</f>
        <v>0</v>
      </c>
      <c r="I626" s="46">
        <f>'LAUS File'!K537</f>
        <v>0</v>
      </c>
      <c r="J626" s="46">
        <f>'LAUS File'!L537</f>
        <v>0</v>
      </c>
      <c r="K626" s="46">
        <f>'LAUS File'!M537</f>
        <v>0</v>
      </c>
      <c r="L626" s="46">
        <f>'LAUS File'!N537</f>
        <v>0</v>
      </c>
      <c r="M626" s="46">
        <f>'LAUS File'!O537</f>
        <v>0</v>
      </c>
      <c r="N626" s="46">
        <f>'LAUS File'!P537</f>
        <v>0</v>
      </c>
      <c r="O626" s="46">
        <f>'LAUS File'!Q537</f>
        <v>0</v>
      </c>
    </row>
    <row r="627" spans="1:15">
      <c r="A627" s="3"/>
      <c r="B627" s="3"/>
      <c r="C627" s="46" t="s">
        <v>857</v>
      </c>
      <c r="D627" s="46"/>
      <c r="E627" s="46"/>
      <c r="F627" s="46"/>
      <c r="G627" s="46"/>
      <c r="H627" s="46"/>
      <c r="I627" s="46"/>
      <c r="J627" s="46"/>
      <c r="K627" s="46"/>
      <c r="L627" s="46"/>
      <c r="M627" s="46"/>
      <c r="N627" s="46"/>
      <c r="O627" s="46"/>
    </row>
    <row r="628" spans="1:15">
      <c r="A628" s="45" t="s">
        <v>182</v>
      </c>
      <c r="B628" s="3" t="s">
        <v>0</v>
      </c>
      <c r="C628" s="45">
        <v>1547</v>
      </c>
      <c r="D628" s="45">
        <f>'LAUS File'!F538</f>
        <v>0</v>
      </c>
      <c r="E628" s="45">
        <f>'LAUS File'!G538</f>
        <v>0</v>
      </c>
      <c r="F628" s="45" t="e">
        <f>'LAUS File'!#REF!</f>
        <v>#REF!</v>
      </c>
      <c r="G628" s="45">
        <f>'LAUS File'!I538</f>
        <v>0</v>
      </c>
      <c r="H628" s="45">
        <f>'LAUS File'!J538</f>
        <v>0</v>
      </c>
      <c r="I628" s="45">
        <f>'LAUS File'!K538</f>
        <v>0</v>
      </c>
      <c r="J628" s="45">
        <f>'LAUS File'!L538</f>
        <v>0</v>
      </c>
      <c r="K628" s="45">
        <f>'LAUS File'!M538</f>
        <v>0</v>
      </c>
      <c r="L628" s="45">
        <f>'LAUS File'!N538</f>
        <v>0</v>
      </c>
      <c r="M628" s="45">
        <f>'LAUS File'!O538</f>
        <v>0</v>
      </c>
      <c r="N628" s="45">
        <f>'LAUS File'!P538</f>
        <v>0</v>
      </c>
      <c r="O628" s="45">
        <f>'LAUS File'!Q538</f>
        <v>0</v>
      </c>
    </row>
    <row r="629" spans="1:15">
      <c r="A629" s="45"/>
      <c r="B629" s="3" t="s">
        <v>152</v>
      </c>
      <c r="C629" s="45">
        <v>1490</v>
      </c>
      <c r="D629" s="45">
        <f>'LAUS File'!F539</f>
        <v>0</v>
      </c>
      <c r="E629" s="45">
        <f>'LAUS File'!G539</f>
        <v>0</v>
      </c>
      <c r="F629" s="45" t="e">
        <f>'LAUS File'!#REF!</f>
        <v>#REF!</v>
      </c>
      <c r="G629" s="45">
        <f>'LAUS File'!I539</f>
        <v>0</v>
      </c>
      <c r="H629" s="45">
        <f>'LAUS File'!J539</f>
        <v>0</v>
      </c>
      <c r="I629" s="45">
        <f>'LAUS File'!K539</f>
        <v>0</v>
      </c>
      <c r="J629" s="45">
        <f>'LAUS File'!L539</f>
        <v>0</v>
      </c>
      <c r="K629" s="45">
        <f>'LAUS File'!M539</f>
        <v>0</v>
      </c>
      <c r="L629" s="45">
        <f>'LAUS File'!N539</f>
        <v>0</v>
      </c>
      <c r="M629" s="45">
        <f>'LAUS File'!O539</f>
        <v>0</v>
      </c>
      <c r="N629" s="45">
        <f>'LAUS File'!P539</f>
        <v>0</v>
      </c>
      <c r="O629" s="45">
        <f>'LAUS File'!Q539</f>
        <v>0</v>
      </c>
    </row>
    <row r="630" spans="1:15">
      <c r="A630" s="45"/>
      <c r="B630" s="3" t="s">
        <v>2</v>
      </c>
      <c r="C630" s="45">
        <v>57</v>
      </c>
      <c r="D630" s="45">
        <f>'LAUS File'!F540</f>
        <v>0</v>
      </c>
      <c r="E630" s="45">
        <f>'LAUS File'!G540</f>
        <v>0</v>
      </c>
      <c r="F630" s="45" t="e">
        <f>'LAUS File'!#REF!</f>
        <v>#REF!</v>
      </c>
      <c r="G630" s="45">
        <f>'LAUS File'!I540</f>
        <v>0</v>
      </c>
      <c r="H630" s="45">
        <f>'LAUS File'!J540</f>
        <v>0</v>
      </c>
      <c r="I630" s="45">
        <f>'LAUS File'!K540</f>
        <v>0</v>
      </c>
      <c r="J630" s="45">
        <f>'LAUS File'!L540</f>
        <v>0</v>
      </c>
      <c r="K630" s="45">
        <f>'LAUS File'!M540</f>
        <v>0</v>
      </c>
      <c r="L630" s="45">
        <f>'LAUS File'!N540</f>
        <v>0</v>
      </c>
      <c r="M630" s="45">
        <f>'LAUS File'!O540</f>
        <v>0</v>
      </c>
      <c r="N630" s="45">
        <f>'LAUS File'!P540</f>
        <v>0</v>
      </c>
      <c r="O630" s="45">
        <f>'LAUS File'!Q540</f>
        <v>0</v>
      </c>
    </row>
    <row r="631" spans="1:15">
      <c r="A631" s="45"/>
      <c r="B631" s="3" t="s">
        <v>3</v>
      </c>
      <c r="C631" s="46">
        <v>3.7</v>
      </c>
      <c r="D631" s="46">
        <f>'LAUS File'!F541</f>
        <v>0</v>
      </c>
      <c r="E631" s="46">
        <f>'LAUS File'!G541</f>
        <v>0</v>
      </c>
      <c r="F631" s="46" t="e">
        <f>'LAUS File'!#REF!</f>
        <v>#REF!</v>
      </c>
      <c r="G631" s="46">
        <f>'LAUS File'!I541</f>
        <v>0</v>
      </c>
      <c r="H631" s="46">
        <f>'LAUS File'!J541</f>
        <v>0</v>
      </c>
      <c r="I631" s="46">
        <f>'LAUS File'!K541</f>
        <v>0</v>
      </c>
      <c r="J631" s="46">
        <f>'LAUS File'!L541</f>
        <v>0</v>
      </c>
      <c r="K631" s="46">
        <f>'LAUS File'!M541</f>
        <v>0</v>
      </c>
      <c r="L631" s="46">
        <f>'LAUS File'!N541</f>
        <v>0</v>
      </c>
      <c r="M631" s="46">
        <f>'LAUS File'!O541</f>
        <v>0</v>
      </c>
      <c r="N631" s="46">
        <f>'LAUS File'!P541</f>
        <v>0</v>
      </c>
      <c r="O631" s="46">
        <f>'LAUS File'!Q541</f>
        <v>0</v>
      </c>
    </row>
    <row r="632" spans="1:15">
      <c r="A632" s="45"/>
      <c r="B632" s="3"/>
      <c r="C632" s="21" t="s">
        <v>857</v>
      </c>
      <c r="D632" s="21"/>
      <c r="E632" s="21"/>
      <c r="F632" s="21"/>
      <c r="G632" s="21"/>
      <c r="H632" s="21"/>
      <c r="I632" s="21"/>
      <c r="J632" s="21"/>
      <c r="K632" s="21"/>
      <c r="L632" s="21"/>
      <c r="M632" s="21"/>
      <c r="N632" s="21"/>
      <c r="O632" s="21"/>
    </row>
    <row r="633" spans="1:15">
      <c r="A633" s="3" t="s">
        <v>34</v>
      </c>
      <c r="B633" s="3" t="s">
        <v>0</v>
      </c>
      <c r="C633" s="45">
        <v>22386</v>
      </c>
      <c r="D633" s="45">
        <f>'LAUS File'!F542</f>
        <v>0</v>
      </c>
      <c r="E633" s="45">
        <f>'LAUS File'!G542</f>
        <v>0</v>
      </c>
      <c r="F633" s="45" t="e">
        <f>'LAUS File'!#REF!</f>
        <v>#REF!</v>
      </c>
      <c r="G633" s="45">
        <f>'LAUS File'!I542</f>
        <v>0</v>
      </c>
      <c r="H633" s="45">
        <f>'LAUS File'!J542</f>
        <v>0</v>
      </c>
      <c r="I633" s="45">
        <f>'LAUS File'!K542</f>
        <v>0</v>
      </c>
      <c r="J633" s="45">
        <f>'LAUS File'!L542</f>
        <v>0</v>
      </c>
      <c r="K633" s="45">
        <f>'LAUS File'!M542</f>
        <v>0</v>
      </c>
      <c r="L633" s="45">
        <f>'LAUS File'!N542</f>
        <v>0</v>
      </c>
      <c r="M633" s="45">
        <f>'LAUS File'!O542</f>
        <v>0</v>
      </c>
      <c r="N633" s="45">
        <f>'LAUS File'!P542</f>
        <v>0</v>
      </c>
      <c r="O633" s="45">
        <f>'LAUS File'!Q542</f>
        <v>0</v>
      </c>
    </row>
    <row r="634" spans="1:15">
      <c r="A634" s="3"/>
      <c r="B634" s="3" t="s">
        <v>152</v>
      </c>
      <c r="C634" s="45">
        <v>21169</v>
      </c>
      <c r="D634" s="45">
        <f>'LAUS File'!F543</f>
        <v>0</v>
      </c>
      <c r="E634" s="45">
        <f>'LAUS File'!G543</f>
        <v>0</v>
      </c>
      <c r="F634" s="45" t="e">
        <f>'LAUS File'!#REF!</f>
        <v>#REF!</v>
      </c>
      <c r="G634" s="45">
        <f>'LAUS File'!I543</f>
        <v>0</v>
      </c>
      <c r="H634" s="45">
        <f>'LAUS File'!J543</f>
        <v>0</v>
      </c>
      <c r="I634" s="45">
        <f>'LAUS File'!K543</f>
        <v>0</v>
      </c>
      <c r="J634" s="45">
        <f>'LAUS File'!L543</f>
        <v>0</v>
      </c>
      <c r="K634" s="45">
        <f>'LAUS File'!M543</f>
        <v>0</v>
      </c>
      <c r="L634" s="45">
        <f>'LAUS File'!N543</f>
        <v>0</v>
      </c>
      <c r="M634" s="45">
        <f>'LAUS File'!O543</f>
        <v>0</v>
      </c>
      <c r="N634" s="45">
        <f>'LAUS File'!P543</f>
        <v>0</v>
      </c>
      <c r="O634" s="45">
        <f>'LAUS File'!Q543</f>
        <v>0</v>
      </c>
    </row>
    <row r="635" spans="1:15">
      <c r="A635" s="3"/>
      <c r="B635" s="3" t="s">
        <v>2</v>
      </c>
      <c r="C635" s="45">
        <v>1217</v>
      </c>
      <c r="D635" s="45">
        <f>'LAUS File'!F544</f>
        <v>0</v>
      </c>
      <c r="E635" s="45">
        <f>'LAUS File'!G544</f>
        <v>0</v>
      </c>
      <c r="F635" s="45" t="e">
        <f>'LAUS File'!#REF!</f>
        <v>#REF!</v>
      </c>
      <c r="G635" s="45">
        <f>'LAUS File'!I544</f>
        <v>0</v>
      </c>
      <c r="H635" s="45">
        <f>'LAUS File'!J544</f>
        <v>0</v>
      </c>
      <c r="I635" s="45">
        <f>'LAUS File'!K544</f>
        <v>0</v>
      </c>
      <c r="J635" s="45">
        <f>'LAUS File'!L544</f>
        <v>0</v>
      </c>
      <c r="K635" s="45">
        <f>'LAUS File'!M544</f>
        <v>0</v>
      </c>
      <c r="L635" s="45">
        <f>'LAUS File'!N544</f>
        <v>0</v>
      </c>
      <c r="M635" s="45">
        <f>'LAUS File'!O544</f>
        <v>0</v>
      </c>
      <c r="N635" s="45">
        <f>'LAUS File'!P544</f>
        <v>0</v>
      </c>
      <c r="O635" s="45">
        <f>'LAUS File'!Q544</f>
        <v>0</v>
      </c>
    </row>
    <row r="636" spans="1:15">
      <c r="A636" s="3"/>
      <c r="B636" s="3" t="s">
        <v>3</v>
      </c>
      <c r="C636" s="46">
        <v>5.4</v>
      </c>
      <c r="D636" s="46">
        <f>'LAUS File'!F545</f>
        <v>0</v>
      </c>
      <c r="E636" s="46">
        <f>'LAUS File'!G545</f>
        <v>0</v>
      </c>
      <c r="F636" s="46" t="e">
        <f>'LAUS File'!#REF!</f>
        <v>#REF!</v>
      </c>
      <c r="G636" s="46">
        <f>'LAUS File'!I545</f>
        <v>0</v>
      </c>
      <c r="H636" s="46">
        <f>'LAUS File'!J545</f>
        <v>0</v>
      </c>
      <c r="I636" s="46">
        <f>'LAUS File'!K545</f>
        <v>0</v>
      </c>
      <c r="J636" s="46">
        <f>'LAUS File'!L545</f>
        <v>0</v>
      </c>
      <c r="K636" s="46">
        <f>'LAUS File'!M545</f>
        <v>0</v>
      </c>
      <c r="L636" s="46">
        <f>'LAUS File'!N545</f>
        <v>0</v>
      </c>
      <c r="M636" s="46">
        <f>'LAUS File'!O545</f>
        <v>0</v>
      </c>
      <c r="N636" s="46">
        <f>'LAUS File'!P545</f>
        <v>0</v>
      </c>
      <c r="O636" s="46">
        <f>'LAUS File'!Q545</f>
        <v>0</v>
      </c>
    </row>
    <row r="637" spans="1:15">
      <c r="A637" s="3"/>
      <c r="B637" s="3"/>
      <c r="C637" s="46" t="s">
        <v>857</v>
      </c>
      <c r="D637" s="46"/>
      <c r="E637" s="46"/>
      <c r="F637" s="46"/>
      <c r="G637" s="46"/>
      <c r="H637" s="46"/>
      <c r="I637" s="46"/>
      <c r="J637" s="46"/>
      <c r="K637" s="46"/>
      <c r="L637" s="46"/>
      <c r="M637" s="46"/>
      <c r="N637" s="46"/>
      <c r="O637" s="46"/>
    </row>
    <row r="638" spans="1:15">
      <c r="A638" s="3" t="s">
        <v>49</v>
      </c>
      <c r="B638" s="3" t="s">
        <v>0</v>
      </c>
      <c r="C638" s="45">
        <v>1998</v>
      </c>
      <c r="D638" s="45">
        <f>'LAUS File'!F546</f>
        <v>0</v>
      </c>
      <c r="E638" s="45">
        <f>'LAUS File'!G546</f>
        <v>0</v>
      </c>
      <c r="F638" s="45" t="e">
        <f>'LAUS File'!#REF!</f>
        <v>#REF!</v>
      </c>
      <c r="G638" s="45">
        <f>'LAUS File'!I546</f>
        <v>0</v>
      </c>
      <c r="H638" s="45">
        <f>'LAUS File'!J546</f>
        <v>0</v>
      </c>
      <c r="I638" s="45">
        <f>'LAUS File'!K546</f>
        <v>0</v>
      </c>
      <c r="J638" s="45">
        <f>'LAUS File'!L546</f>
        <v>0</v>
      </c>
      <c r="K638" s="45">
        <f>'LAUS File'!M546</f>
        <v>0</v>
      </c>
      <c r="L638" s="45">
        <f>'LAUS File'!N546</f>
        <v>0</v>
      </c>
      <c r="M638" s="45">
        <f>'LAUS File'!O546</f>
        <v>0</v>
      </c>
      <c r="N638" s="45">
        <f>'LAUS File'!P546</f>
        <v>0</v>
      </c>
      <c r="O638" s="45">
        <f>'LAUS File'!Q546</f>
        <v>0</v>
      </c>
    </row>
    <row r="639" spans="1:15">
      <c r="A639" s="3"/>
      <c r="B639" s="3" t="s">
        <v>152</v>
      </c>
      <c r="C639" s="45">
        <v>1912</v>
      </c>
      <c r="D639" s="45">
        <f>'LAUS File'!F547</f>
        <v>0</v>
      </c>
      <c r="E639" s="45">
        <f>'LAUS File'!G547</f>
        <v>0</v>
      </c>
      <c r="F639" s="45" t="e">
        <f>'LAUS File'!#REF!</f>
        <v>#REF!</v>
      </c>
      <c r="G639" s="45">
        <f>'LAUS File'!I547</f>
        <v>0</v>
      </c>
      <c r="H639" s="45">
        <f>'LAUS File'!J547</f>
        <v>0</v>
      </c>
      <c r="I639" s="45">
        <f>'LAUS File'!K547</f>
        <v>0</v>
      </c>
      <c r="J639" s="45">
        <f>'LAUS File'!L547</f>
        <v>0</v>
      </c>
      <c r="K639" s="45">
        <f>'LAUS File'!M547</f>
        <v>0</v>
      </c>
      <c r="L639" s="45">
        <f>'LAUS File'!N547</f>
        <v>0</v>
      </c>
      <c r="M639" s="45">
        <f>'LAUS File'!O547</f>
        <v>0</v>
      </c>
      <c r="N639" s="45">
        <f>'LAUS File'!P547</f>
        <v>0</v>
      </c>
      <c r="O639" s="45">
        <f>'LAUS File'!Q547</f>
        <v>0</v>
      </c>
    </row>
    <row r="640" spans="1:15">
      <c r="A640" s="3"/>
      <c r="B640" s="3" t="s">
        <v>2</v>
      </c>
      <c r="C640" s="45">
        <v>86</v>
      </c>
      <c r="D640" s="45">
        <f>'LAUS File'!F548</f>
        <v>0</v>
      </c>
      <c r="E640" s="45">
        <f>'LAUS File'!G548</f>
        <v>0</v>
      </c>
      <c r="F640" s="45" t="e">
        <f>'LAUS File'!#REF!</f>
        <v>#REF!</v>
      </c>
      <c r="G640" s="45">
        <f>'LAUS File'!I548</f>
        <v>0</v>
      </c>
      <c r="H640" s="45">
        <f>'LAUS File'!J548</f>
        <v>0</v>
      </c>
      <c r="I640" s="45">
        <f>'LAUS File'!K548</f>
        <v>0</v>
      </c>
      <c r="J640" s="45">
        <f>'LAUS File'!L548</f>
        <v>0</v>
      </c>
      <c r="K640" s="45">
        <f>'LAUS File'!M548</f>
        <v>0</v>
      </c>
      <c r="L640" s="45">
        <f>'LAUS File'!N548</f>
        <v>0</v>
      </c>
      <c r="M640" s="45">
        <f>'LAUS File'!O548</f>
        <v>0</v>
      </c>
      <c r="N640" s="45">
        <f>'LAUS File'!P548</f>
        <v>0</v>
      </c>
      <c r="O640" s="45">
        <f>'LAUS File'!Q548</f>
        <v>0</v>
      </c>
    </row>
    <row r="641" spans="1:15">
      <c r="A641" s="3"/>
      <c r="B641" s="3" t="s">
        <v>3</v>
      </c>
      <c r="C641" s="46">
        <v>4.3</v>
      </c>
      <c r="D641" s="46">
        <f>'LAUS File'!F549</f>
        <v>0</v>
      </c>
      <c r="E641" s="46">
        <f>'LAUS File'!G549</f>
        <v>0</v>
      </c>
      <c r="F641" s="46" t="e">
        <f>'LAUS File'!#REF!</f>
        <v>#REF!</v>
      </c>
      <c r="G641" s="46">
        <f>'LAUS File'!I549</f>
        <v>0</v>
      </c>
      <c r="H641" s="46">
        <f>'LAUS File'!J549</f>
        <v>0</v>
      </c>
      <c r="I641" s="46">
        <f>'LAUS File'!K549</f>
        <v>0</v>
      </c>
      <c r="J641" s="46">
        <f>'LAUS File'!L549</f>
        <v>0</v>
      </c>
      <c r="K641" s="46">
        <f>'LAUS File'!M549</f>
        <v>0</v>
      </c>
      <c r="L641" s="46">
        <f>'LAUS File'!N549</f>
        <v>0</v>
      </c>
      <c r="M641" s="46">
        <f>'LAUS File'!O549</f>
        <v>0</v>
      </c>
      <c r="N641" s="46">
        <f>'LAUS File'!P549</f>
        <v>0</v>
      </c>
      <c r="O641" s="46">
        <f>'LAUS File'!Q549</f>
        <v>0</v>
      </c>
    </row>
    <row r="642" spans="1:15">
      <c r="A642" s="3"/>
      <c r="B642" s="3"/>
      <c r="C642" s="46" t="s">
        <v>857</v>
      </c>
      <c r="D642" s="46"/>
      <c r="E642" s="46"/>
      <c r="F642" s="46"/>
      <c r="G642" s="46"/>
      <c r="H642" s="46"/>
      <c r="I642" s="46"/>
      <c r="J642" s="46"/>
      <c r="K642" s="46"/>
      <c r="L642" s="46"/>
      <c r="M642" s="46"/>
      <c r="N642" s="46"/>
      <c r="O642" s="46"/>
    </row>
    <row r="643" spans="1:15">
      <c r="A643" s="45" t="s">
        <v>95</v>
      </c>
      <c r="B643" s="3" t="s">
        <v>0</v>
      </c>
      <c r="C643" s="45">
        <v>13112</v>
      </c>
      <c r="D643" s="45">
        <f>'LAUS File'!F550</f>
        <v>0</v>
      </c>
      <c r="E643" s="45">
        <f>'LAUS File'!G550</f>
        <v>0</v>
      </c>
      <c r="F643" s="45" t="e">
        <f>'LAUS File'!#REF!</f>
        <v>#REF!</v>
      </c>
      <c r="G643" s="45">
        <f>'LAUS File'!I550</f>
        <v>0</v>
      </c>
      <c r="H643" s="45">
        <f>'LAUS File'!J550</f>
        <v>0</v>
      </c>
      <c r="I643" s="45">
        <f>'LAUS File'!K550</f>
        <v>0</v>
      </c>
      <c r="J643" s="45">
        <f>'LAUS File'!L550</f>
        <v>0</v>
      </c>
      <c r="K643" s="45">
        <f>'LAUS File'!M550</f>
        <v>0</v>
      </c>
      <c r="L643" s="45">
        <f>'LAUS File'!N550</f>
        <v>0</v>
      </c>
      <c r="M643" s="45">
        <f>'LAUS File'!O550</f>
        <v>0</v>
      </c>
      <c r="N643" s="45">
        <f>'LAUS File'!P550</f>
        <v>0</v>
      </c>
      <c r="O643" s="45">
        <f>'LAUS File'!Q550</f>
        <v>0</v>
      </c>
    </row>
    <row r="644" spans="1:15">
      <c r="A644" s="45"/>
      <c r="B644" s="3" t="s">
        <v>152</v>
      </c>
      <c r="C644" s="45">
        <v>12568</v>
      </c>
      <c r="D644" s="45">
        <f>'LAUS File'!F551</f>
        <v>0</v>
      </c>
      <c r="E644" s="45">
        <f>'LAUS File'!G551</f>
        <v>0</v>
      </c>
      <c r="F644" s="45" t="e">
        <f>'LAUS File'!#REF!</f>
        <v>#REF!</v>
      </c>
      <c r="G644" s="45">
        <f>'LAUS File'!I551</f>
        <v>0</v>
      </c>
      <c r="H644" s="45">
        <f>'LAUS File'!J551</f>
        <v>0</v>
      </c>
      <c r="I644" s="45">
        <f>'LAUS File'!K551</f>
        <v>0</v>
      </c>
      <c r="J644" s="45">
        <f>'LAUS File'!L551</f>
        <v>0</v>
      </c>
      <c r="K644" s="45">
        <f>'LAUS File'!M551</f>
        <v>0</v>
      </c>
      <c r="L644" s="45">
        <f>'LAUS File'!N551</f>
        <v>0</v>
      </c>
      <c r="M644" s="45">
        <f>'LAUS File'!O551</f>
        <v>0</v>
      </c>
      <c r="N644" s="45">
        <f>'LAUS File'!P551</f>
        <v>0</v>
      </c>
      <c r="O644" s="45">
        <f>'LAUS File'!Q551</f>
        <v>0</v>
      </c>
    </row>
    <row r="645" spans="1:15">
      <c r="A645" s="45"/>
      <c r="B645" s="3" t="s">
        <v>2</v>
      </c>
      <c r="C645" s="45">
        <v>544</v>
      </c>
      <c r="D645" s="45">
        <f>'LAUS File'!F552</f>
        <v>0</v>
      </c>
      <c r="E645" s="45">
        <f>'LAUS File'!G552</f>
        <v>0</v>
      </c>
      <c r="F645" s="45" t="e">
        <f>'LAUS File'!#REF!</f>
        <v>#REF!</v>
      </c>
      <c r="G645" s="45">
        <f>'LAUS File'!I552</f>
        <v>0</v>
      </c>
      <c r="H645" s="45">
        <f>'LAUS File'!J552</f>
        <v>0</v>
      </c>
      <c r="I645" s="45">
        <f>'LAUS File'!K552</f>
        <v>0</v>
      </c>
      <c r="J645" s="45">
        <f>'LAUS File'!L552</f>
        <v>0</v>
      </c>
      <c r="K645" s="45">
        <f>'LAUS File'!M552</f>
        <v>0</v>
      </c>
      <c r="L645" s="45">
        <f>'LAUS File'!N552</f>
        <v>0</v>
      </c>
      <c r="M645" s="45">
        <f>'LAUS File'!O552</f>
        <v>0</v>
      </c>
      <c r="N645" s="45">
        <f>'LAUS File'!P552</f>
        <v>0</v>
      </c>
      <c r="O645" s="45">
        <f>'LAUS File'!Q552</f>
        <v>0</v>
      </c>
    </row>
    <row r="646" spans="1:15">
      <c r="A646" s="45"/>
      <c r="B646" s="3" t="s">
        <v>3</v>
      </c>
      <c r="C646" s="46">
        <v>4.0999999999999996</v>
      </c>
      <c r="D646" s="46">
        <f>'LAUS File'!F553</f>
        <v>0</v>
      </c>
      <c r="E646" s="46">
        <f>'LAUS File'!G553</f>
        <v>0</v>
      </c>
      <c r="F646" s="46" t="e">
        <f>'LAUS File'!#REF!</f>
        <v>#REF!</v>
      </c>
      <c r="G646" s="46">
        <f>'LAUS File'!I553</f>
        <v>0</v>
      </c>
      <c r="H646" s="46">
        <f>'LAUS File'!J553</f>
        <v>0</v>
      </c>
      <c r="I646" s="46">
        <f>'LAUS File'!K553</f>
        <v>0</v>
      </c>
      <c r="J646" s="46">
        <f>'LAUS File'!L553</f>
        <v>0</v>
      </c>
      <c r="K646" s="46">
        <f>'LAUS File'!M553</f>
        <v>0</v>
      </c>
      <c r="L646" s="46">
        <f>'LAUS File'!N553</f>
        <v>0</v>
      </c>
      <c r="M646" s="46">
        <f>'LAUS File'!O553</f>
        <v>0</v>
      </c>
      <c r="N646" s="46">
        <f>'LAUS File'!P553</f>
        <v>0</v>
      </c>
      <c r="O646" s="46">
        <f>'LAUS File'!Q553</f>
        <v>0</v>
      </c>
    </row>
    <row r="647" spans="1:15">
      <c r="A647" s="45"/>
      <c r="B647" s="3"/>
      <c r="C647" s="21" t="s">
        <v>857</v>
      </c>
      <c r="D647" s="21"/>
      <c r="E647" s="21"/>
      <c r="F647" s="21"/>
      <c r="G647" s="21"/>
      <c r="H647" s="21"/>
      <c r="I647" s="21"/>
      <c r="J647" s="21"/>
      <c r="K647" s="21"/>
      <c r="L647" s="21"/>
      <c r="M647" s="21"/>
      <c r="N647" s="21"/>
      <c r="O647" s="21"/>
    </row>
    <row r="648" spans="1:15">
      <c r="A648" s="3" t="s">
        <v>52</v>
      </c>
      <c r="B648" s="3" t="s">
        <v>0</v>
      </c>
      <c r="C648" s="45">
        <v>4986</v>
      </c>
      <c r="D648" s="45">
        <f>'LAUS File'!F554</f>
        <v>0</v>
      </c>
      <c r="E648" s="45">
        <f>'LAUS File'!G554</f>
        <v>0</v>
      </c>
      <c r="F648" s="45" t="e">
        <f>'LAUS File'!#REF!</f>
        <v>#REF!</v>
      </c>
      <c r="G648" s="45">
        <f>'LAUS File'!I554</f>
        <v>0</v>
      </c>
      <c r="H648" s="45">
        <f>'LAUS File'!J554</f>
        <v>0</v>
      </c>
      <c r="I648" s="45">
        <f>'LAUS File'!K554</f>
        <v>0</v>
      </c>
      <c r="J648" s="45">
        <f>'LAUS File'!L554</f>
        <v>0</v>
      </c>
      <c r="K648" s="45">
        <f>'LAUS File'!M554</f>
        <v>0</v>
      </c>
      <c r="L648" s="45">
        <f>'LAUS File'!N554</f>
        <v>0</v>
      </c>
      <c r="M648" s="45">
        <f>'LAUS File'!O554</f>
        <v>0</v>
      </c>
      <c r="N648" s="45">
        <f>'LAUS File'!P554</f>
        <v>0</v>
      </c>
      <c r="O648" s="45">
        <f>'LAUS File'!Q554</f>
        <v>0</v>
      </c>
    </row>
    <row r="649" spans="1:15">
      <c r="A649" s="3"/>
      <c r="B649" s="3" t="s">
        <v>152</v>
      </c>
      <c r="C649" s="45">
        <v>4733</v>
      </c>
      <c r="D649" s="45">
        <f>'LAUS File'!F555</f>
        <v>0</v>
      </c>
      <c r="E649" s="45">
        <f>'LAUS File'!G555</f>
        <v>0</v>
      </c>
      <c r="F649" s="45" t="e">
        <f>'LAUS File'!#REF!</f>
        <v>#REF!</v>
      </c>
      <c r="G649" s="45">
        <f>'LAUS File'!I555</f>
        <v>0</v>
      </c>
      <c r="H649" s="45">
        <f>'LAUS File'!J555</f>
        <v>0</v>
      </c>
      <c r="I649" s="45">
        <f>'LAUS File'!K555</f>
        <v>0</v>
      </c>
      <c r="J649" s="45">
        <f>'LAUS File'!L555</f>
        <v>0</v>
      </c>
      <c r="K649" s="45">
        <f>'LAUS File'!M555</f>
        <v>0</v>
      </c>
      <c r="L649" s="45">
        <f>'LAUS File'!N555</f>
        <v>0</v>
      </c>
      <c r="M649" s="45">
        <f>'LAUS File'!O555</f>
        <v>0</v>
      </c>
      <c r="N649" s="45">
        <f>'LAUS File'!P555</f>
        <v>0</v>
      </c>
      <c r="O649" s="45">
        <f>'LAUS File'!Q555</f>
        <v>0</v>
      </c>
    </row>
    <row r="650" spans="1:15">
      <c r="A650" s="3"/>
      <c r="B650" s="3" t="s">
        <v>2</v>
      </c>
      <c r="C650" s="45">
        <v>253</v>
      </c>
      <c r="D650" s="45">
        <f>'LAUS File'!F556</f>
        <v>0</v>
      </c>
      <c r="E650" s="45">
        <f>'LAUS File'!G556</f>
        <v>0</v>
      </c>
      <c r="F650" s="45" t="e">
        <f>'LAUS File'!#REF!</f>
        <v>#REF!</v>
      </c>
      <c r="G650" s="45">
        <f>'LAUS File'!I556</f>
        <v>0</v>
      </c>
      <c r="H650" s="45">
        <f>'LAUS File'!J556</f>
        <v>0</v>
      </c>
      <c r="I650" s="45">
        <f>'LAUS File'!K556</f>
        <v>0</v>
      </c>
      <c r="J650" s="45">
        <f>'LAUS File'!L556</f>
        <v>0</v>
      </c>
      <c r="K650" s="45">
        <f>'LAUS File'!M556</f>
        <v>0</v>
      </c>
      <c r="L650" s="45">
        <f>'LAUS File'!N556</f>
        <v>0</v>
      </c>
      <c r="M650" s="45">
        <f>'LAUS File'!O556</f>
        <v>0</v>
      </c>
      <c r="N650" s="45">
        <f>'LAUS File'!P556</f>
        <v>0</v>
      </c>
      <c r="O650" s="45">
        <f>'LAUS File'!Q556</f>
        <v>0</v>
      </c>
    </row>
    <row r="651" spans="1:15">
      <c r="A651" s="3"/>
      <c r="B651" s="3" t="s">
        <v>3</v>
      </c>
      <c r="C651" s="46">
        <v>5.0999999999999996</v>
      </c>
      <c r="D651" s="46">
        <f>'LAUS File'!F557</f>
        <v>0</v>
      </c>
      <c r="E651" s="46">
        <f>'LAUS File'!G557</f>
        <v>0</v>
      </c>
      <c r="F651" s="46" t="e">
        <f>'LAUS File'!#REF!</f>
        <v>#REF!</v>
      </c>
      <c r="G651" s="46">
        <f>'LAUS File'!I557</f>
        <v>0</v>
      </c>
      <c r="H651" s="46">
        <f>'LAUS File'!J557</f>
        <v>0</v>
      </c>
      <c r="I651" s="46">
        <f>'LAUS File'!K557</f>
        <v>0</v>
      </c>
      <c r="J651" s="46">
        <f>'LAUS File'!L557</f>
        <v>0</v>
      </c>
      <c r="K651" s="46">
        <f>'LAUS File'!M557</f>
        <v>0</v>
      </c>
      <c r="L651" s="46">
        <f>'LAUS File'!N557</f>
        <v>0</v>
      </c>
      <c r="M651" s="46">
        <f>'LAUS File'!O557</f>
        <v>0</v>
      </c>
      <c r="N651" s="46">
        <f>'LAUS File'!P557</f>
        <v>0</v>
      </c>
      <c r="O651" s="46">
        <f>'LAUS File'!Q557</f>
        <v>0</v>
      </c>
    </row>
    <row r="652" spans="1:15">
      <c r="A652" s="3"/>
      <c r="B652" s="3"/>
      <c r="C652" s="46" t="s">
        <v>857</v>
      </c>
      <c r="D652" s="46"/>
      <c r="E652" s="46"/>
      <c r="F652" s="46"/>
      <c r="G652" s="46"/>
      <c r="H652" s="46"/>
      <c r="I652" s="46"/>
      <c r="J652" s="46"/>
      <c r="K652" s="46"/>
      <c r="L652" s="46"/>
      <c r="M652" s="46"/>
      <c r="N652" s="46"/>
      <c r="O652" s="46"/>
    </row>
    <row r="653" spans="1:15">
      <c r="A653" s="45" t="s">
        <v>97</v>
      </c>
      <c r="B653" s="3" t="s">
        <v>0</v>
      </c>
      <c r="C653" s="45">
        <v>9693</v>
      </c>
      <c r="D653" s="45">
        <f>'LAUS File'!F566</f>
        <v>0</v>
      </c>
      <c r="E653" s="45">
        <f>'LAUS File'!G566</f>
        <v>0</v>
      </c>
      <c r="F653" s="45" t="e">
        <f>'LAUS File'!#REF!</f>
        <v>#REF!</v>
      </c>
      <c r="G653" s="45">
        <f>'LAUS File'!I566</f>
        <v>0</v>
      </c>
      <c r="H653" s="45">
        <f>'LAUS File'!J566</f>
        <v>0</v>
      </c>
      <c r="I653" s="45">
        <f>'LAUS File'!K566</f>
        <v>0</v>
      </c>
      <c r="J653" s="45">
        <f>'LAUS File'!L566</f>
        <v>0</v>
      </c>
      <c r="K653" s="45">
        <f>'LAUS File'!M566</f>
        <v>0</v>
      </c>
      <c r="L653" s="45">
        <f>'LAUS File'!N566</f>
        <v>0</v>
      </c>
      <c r="M653" s="45">
        <f>'LAUS File'!O566</f>
        <v>0</v>
      </c>
      <c r="N653" s="45">
        <f>'LAUS File'!P566</f>
        <v>0</v>
      </c>
      <c r="O653" s="45">
        <f>'LAUS File'!Q566</f>
        <v>0</v>
      </c>
    </row>
    <row r="654" spans="1:15">
      <c r="A654" s="45"/>
      <c r="B654" s="3" t="s">
        <v>152</v>
      </c>
      <c r="C654" s="45">
        <v>9194</v>
      </c>
      <c r="D654" s="45">
        <f>'LAUS File'!F567</f>
        <v>0</v>
      </c>
      <c r="E654" s="45">
        <f>'LAUS File'!G567</f>
        <v>0</v>
      </c>
      <c r="F654" s="45" t="e">
        <f>'LAUS File'!#REF!</f>
        <v>#REF!</v>
      </c>
      <c r="G654" s="45">
        <f>'LAUS File'!I567</f>
        <v>0</v>
      </c>
      <c r="H654" s="45">
        <f>'LAUS File'!J567</f>
        <v>0</v>
      </c>
      <c r="I654" s="45">
        <f>'LAUS File'!K567</f>
        <v>0</v>
      </c>
      <c r="J654" s="45">
        <f>'LAUS File'!L567</f>
        <v>0</v>
      </c>
      <c r="K654" s="45">
        <f>'LAUS File'!M567</f>
        <v>0</v>
      </c>
      <c r="L654" s="45">
        <f>'LAUS File'!N567</f>
        <v>0</v>
      </c>
      <c r="M654" s="45">
        <f>'LAUS File'!O567</f>
        <v>0</v>
      </c>
      <c r="N654" s="45">
        <f>'LAUS File'!P567</f>
        <v>0</v>
      </c>
      <c r="O654" s="45">
        <f>'LAUS File'!Q567</f>
        <v>0</v>
      </c>
    </row>
    <row r="655" spans="1:15">
      <c r="A655" s="45"/>
      <c r="B655" s="3" t="s">
        <v>2</v>
      </c>
      <c r="C655" s="45">
        <v>499</v>
      </c>
      <c r="D655" s="45">
        <f>'LAUS File'!F568</f>
        <v>0</v>
      </c>
      <c r="E655" s="45">
        <f>'LAUS File'!G568</f>
        <v>0</v>
      </c>
      <c r="F655" s="45" t="e">
        <f>'LAUS File'!#REF!</f>
        <v>#REF!</v>
      </c>
      <c r="G655" s="45">
        <f>'LAUS File'!I568</f>
        <v>0</v>
      </c>
      <c r="H655" s="45">
        <f>'LAUS File'!J568</f>
        <v>0</v>
      </c>
      <c r="I655" s="45">
        <f>'LAUS File'!K568</f>
        <v>0</v>
      </c>
      <c r="J655" s="45">
        <f>'LAUS File'!L568</f>
        <v>0</v>
      </c>
      <c r="K655" s="45">
        <f>'LAUS File'!M568</f>
        <v>0</v>
      </c>
      <c r="L655" s="45">
        <f>'LAUS File'!N568</f>
        <v>0</v>
      </c>
      <c r="M655" s="45">
        <f>'LAUS File'!O568</f>
        <v>0</v>
      </c>
      <c r="N655" s="45">
        <f>'LAUS File'!P568</f>
        <v>0</v>
      </c>
      <c r="O655" s="45">
        <f>'LAUS File'!Q568</f>
        <v>0</v>
      </c>
    </row>
    <row r="656" spans="1:15">
      <c r="A656" s="45"/>
      <c r="B656" s="3" t="s">
        <v>3</v>
      </c>
      <c r="C656" s="46">
        <v>5.0999999999999996</v>
      </c>
      <c r="D656" s="46">
        <f>'LAUS File'!F569</f>
        <v>0</v>
      </c>
      <c r="E656" s="46">
        <f>'LAUS File'!G569</f>
        <v>0</v>
      </c>
      <c r="F656" s="46" t="e">
        <f>'LAUS File'!#REF!</f>
        <v>#REF!</v>
      </c>
      <c r="G656" s="46">
        <f>'LAUS File'!I569</f>
        <v>0</v>
      </c>
      <c r="H656" s="46">
        <f>'LAUS File'!J569</f>
        <v>0</v>
      </c>
      <c r="I656" s="46">
        <f>'LAUS File'!K569</f>
        <v>0</v>
      </c>
      <c r="J656" s="46">
        <f>'LAUS File'!L569</f>
        <v>0</v>
      </c>
      <c r="K656" s="46">
        <f>'LAUS File'!M569</f>
        <v>0</v>
      </c>
      <c r="L656" s="46">
        <f>'LAUS File'!N569</f>
        <v>0</v>
      </c>
      <c r="M656" s="46">
        <f>'LAUS File'!O569</f>
        <v>0</v>
      </c>
      <c r="N656" s="46">
        <f>'LAUS File'!P569</f>
        <v>0</v>
      </c>
      <c r="O656" s="46">
        <f>'LAUS File'!Q569</f>
        <v>0</v>
      </c>
    </row>
    <row r="657" spans="1:15">
      <c r="A657" s="45"/>
      <c r="B657" s="3"/>
      <c r="C657" s="21" t="s">
        <v>857</v>
      </c>
      <c r="D657" s="21"/>
      <c r="E657" s="21"/>
      <c r="F657" s="21"/>
      <c r="G657" s="21"/>
      <c r="H657" s="21"/>
      <c r="I657" s="21"/>
      <c r="J657" s="21"/>
      <c r="K657" s="21"/>
      <c r="L657" s="21"/>
      <c r="M657" s="21"/>
      <c r="N657" s="21"/>
      <c r="O657" s="21"/>
    </row>
    <row r="658" spans="1:15">
      <c r="A658" s="3" t="s">
        <v>35</v>
      </c>
      <c r="B658" s="3" t="s">
        <v>0</v>
      </c>
      <c r="C658" s="45">
        <v>24391</v>
      </c>
      <c r="D658" s="45">
        <f>'LAUS File'!F558</f>
        <v>0</v>
      </c>
      <c r="E658" s="45">
        <f>'LAUS File'!G558</f>
        <v>0</v>
      </c>
      <c r="F658" s="45" t="e">
        <f>'LAUS File'!#REF!</f>
        <v>#REF!</v>
      </c>
      <c r="G658" s="45">
        <f>'LAUS File'!I558</f>
        <v>0</v>
      </c>
      <c r="H658" s="45">
        <f>'LAUS File'!J558</f>
        <v>0</v>
      </c>
      <c r="I658" s="45">
        <f>'LAUS File'!K558</f>
        <v>0</v>
      </c>
      <c r="J658" s="45">
        <f>'LAUS File'!L558</f>
        <v>0</v>
      </c>
      <c r="K658" s="45">
        <f>'LAUS File'!M558</f>
        <v>0</v>
      </c>
      <c r="L658" s="45">
        <f>'LAUS File'!N558</f>
        <v>0</v>
      </c>
      <c r="M658" s="45">
        <f>'LAUS File'!O558</f>
        <v>0</v>
      </c>
      <c r="N658" s="45">
        <f>'LAUS File'!P558</f>
        <v>0</v>
      </c>
      <c r="O658" s="45">
        <f>'LAUS File'!Q558</f>
        <v>0</v>
      </c>
    </row>
    <row r="659" spans="1:15">
      <c r="A659" s="3"/>
      <c r="B659" s="3" t="s">
        <v>152</v>
      </c>
      <c r="C659" s="45">
        <v>23222</v>
      </c>
      <c r="D659" s="45">
        <f>'LAUS File'!F559</f>
        <v>0</v>
      </c>
      <c r="E659" s="45">
        <f>'LAUS File'!G559</f>
        <v>0</v>
      </c>
      <c r="F659" s="45" t="e">
        <f>'LAUS File'!#REF!</f>
        <v>#REF!</v>
      </c>
      <c r="G659" s="45">
        <f>'LAUS File'!I559</f>
        <v>0</v>
      </c>
      <c r="H659" s="45">
        <f>'LAUS File'!J559</f>
        <v>0</v>
      </c>
      <c r="I659" s="45">
        <f>'LAUS File'!K559</f>
        <v>0</v>
      </c>
      <c r="J659" s="45">
        <f>'LAUS File'!L559</f>
        <v>0</v>
      </c>
      <c r="K659" s="45">
        <f>'LAUS File'!M559</f>
        <v>0</v>
      </c>
      <c r="L659" s="45">
        <f>'LAUS File'!N559</f>
        <v>0</v>
      </c>
      <c r="M659" s="45">
        <f>'LAUS File'!O559</f>
        <v>0</v>
      </c>
      <c r="N659" s="45">
        <f>'LAUS File'!P559</f>
        <v>0</v>
      </c>
      <c r="O659" s="45">
        <f>'LAUS File'!Q559</f>
        <v>0</v>
      </c>
    </row>
    <row r="660" spans="1:15">
      <c r="A660" s="3"/>
      <c r="B660" s="3" t="s">
        <v>2</v>
      </c>
      <c r="C660" s="45">
        <v>1169</v>
      </c>
      <c r="D660" s="45">
        <f>'LAUS File'!F560</f>
        <v>0</v>
      </c>
      <c r="E660" s="45">
        <f>'LAUS File'!G560</f>
        <v>0</v>
      </c>
      <c r="F660" s="45" t="e">
        <f>'LAUS File'!#REF!</f>
        <v>#REF!</v>
      </c>
      <c r="G660" s="45">
        <f>'LAUS File'!I560</f>
        <v>0</v>
      </c>
      <c r="H660" s="45">
        <f>'LAUS File'!J560</f>
        <v>0</v>
      </c>
      <c r="I660" s="45">
        <f>'LAUS File'!K560</f>
        <v>0</v>
      </c>
      <c r="J660" s="45">
        <f>'LAUS File'!L560</f>
        <v>0</v>
      </c>
      <c r="K660" s="45">
        <f>'LAUS File'!M560</f>
        <v>0</v>
      </c>
      <c r="L660" s="45">
        <f>'LAUS File'!N560</f>
        <v>0</v>
      </c>
      <c r="M660" s="45">
        <f>'LAUS File'!O560</f>
        <v>0</v>
      </c>
      <c r="N660" s="45">
        <f>'LAUS File'!P560</f>
        <v>0</v>
      </c>
      <c r="O660" s="45">
        <f>'LAUS File'!Q560</f>
        <v>0</v>
      </c>
    </row>
    <row r="661" spans="1:15">
      <c r="A661" s="3"/>
      <c r="B661" s="3" t="s">
        <v>3</v>
      </c>
      <c r="C661" s="46">
        <v>4.8</v>
      </c>
      <c r="D661" s="46">
        <f>'LAUS File'!F561</f>
        <v>0</v>
      </c>
      <c r="E661" s="46">
        <f>'LAUS File'!G561</f>
        <v>0</v>
      </c>
      <c r="F661" s="46" t="e">
        <f>'LAUS File'!#REF!</f>
        <v>#REF!</v>
      </c>
      <c r="G661" s="46">
        <f>'LAUS File'!I561</f>
        <v>0</v>
      </c>
      <c r="H661" s="46">
        <f>'LAUS File'!J561</f>
        <v>0</v>
      </c>
      <c r="I661" s="46">
        <f>'LAUS File'!K561</f>
        <v>0</v>
      </c>
      <c r="J661" s="46">
        <f>'LAUS File'!L561</f>
        <v>0</v>
      </c>
      <c r="K661" s="46">
        <f>'LAUS File'!M561</f>
        <v>0</v>
      </c>
      <c r="L661" s="46">
        <f>'LAUS File'!N561</f>
        <v>0</v>
      </c>
      <c r="M661" s="46">
        <f>'LAUS File'!O561</f>
        <v>0</v>
      </c>
      <c r="N661" s="46">
        <f>'LAUS File'!P561</f>
        <v>0</v>
      </c>
      <c r="O661" s="46">
        <f>'LAUS File'!Q561</f>
        <v>0</v>
      </c>
    </row>
    <row r="662" spans="1:15">
      <c r="A662" s="3"/>
      <c r="B662" s="3"/>
      <c r="C662" s="46" t="s">
        <v>857</v>
      </c>
      <c r="D662" s="46"/>
      <c r="E662" s="46"/>
      <c r="F662" s="46"/>
      <c r="G662" s="46"/>
      <c r="H662" s="46"/>
      <c r="I662" s="46"/>
      <c r="J662" s="46"/>
      <c r="K662" s="46"/>
      <c r="L662" s="46"/>
      <c r="M662" s="46"/>
      <c r="N662" s="46"/>
      <c r="O662" s="46"/>
    </row>
    <row r="663" spans="1:15">
      <c r="A663" s="45" t="s">
        <v>96</v>
      </c>
      <c r="B663" s="3" t="s">
        <v>0</v>
      </c>
      <c r="C663" s="45">
        <v>14192</v>
      </c>
      <c r="D663" s="45">
        <f>'LAUS File'!F562</f>
        <v>0</v>
      </c>
      <c r="E663" s="45">
        <f>'LAUS File'!G562</f>
        <v>0</v>
      </c>
      <c r="F663" s="45" t="e">
        <f>'LAUS File'!#REF!</f>
        <v>#REF!</v>
      </c>
      <c r="G663" s="45">
        <f>'LAUS File'!I562</f>
        <v>0</v>
      </c>
      <c r="H663" s="45">
        <f>'LAUS File'!J562</f>
        <v>0</v>
      </c>
      <c r="I663" s="45">
        <f>'LAUS File'!K562</f>
        <v>0</v>
      </c>
      <c r="J663" s="45">
        <f>'LAUS File'!L562</f>
        <v>0</v>
      </c>
      <c r="K663" s="45">
        <f>'LAUS File'!M562</f>
        <v>0</v>
      </c>
      <c r="L663" s="45">
        <f>'LAUS File'!N562</f>
        <v>0</v>
      </c>
      <c r="M663" s="45">
        <f>'LAUS File'!O562</f>
        <v>0</v>
      </c>
      <c r="N663" s="45">
        <f>'LAUS File'!P562</f>
        <v>0</v>
      </c>
      <c r="O663" s="45">
        <f>'LAUS File'!Q562</f>
        <v>0</v>
      </c>
    </row>
    <row r="664" spans="1:15">
      <c r="A664" s="45"/>
      <c r="B664" s="3" t="s">
        <v>152</v>
      </c>
      <c r="C664" s="45">
        <v>13536</v>
      </c>
      <c r="D664" s="45">
        <f>'LAUS File'!F563</f>
        <v>0</v>
      </c>
      <c r="E664" s="45">
        <f>'LAUS File'!G563</f>
        <v>0</v>
      </c>
      <c r="F664" s="45" t="e">
        <f>'LAUS File'!#REF!</f>
        <v>#REF!</v>
      </c>
      <c r="G664" s="45">
        <f>'LAUS File'!I563</f>
        <v>0</v>
      </c>
      <c r="H664" s="45">
        <f>'LAUS File'!J563</f>
        <v>0</v>
      </c>
      <c r="I664" s="45">
        <f>'LAUS File'!K563</f>
        <v>0</v>
      </c>
      <c r="J664" s="45">
        <f>'LAUS File'!L563</f>
        <v>0</v>
      </c>
      <c r="K664" s="45">
        <f>'LAUS File'!M563</f>
        <v>0</v>
      </c>
      <c r="L664" s="45">
        <f>'LAUS File'!N563</f>
        <v>0</v>
      </c>
      <c r="M664" s="45">
        <f>'LAUS File'!O563</f>
        <v>0</v>
      </c>
      <c r="N664" s="45">
        <f>'LAUS File'!P563</f>
        <v>0</v>
      </c>
      <c r="O664" s="45">
        <f>'LAUS File'!Q563</f>
        <v>0</v>
      </c>
    </row>
    <row r="665" spans="1:15">
      <c r="A665" s="45"/>
      <c r="B665" s="3" t="s">
        <v>2</v>
      </c>
      <c r="C665" s="45">
        <v>656</v>
      </c>
      <c r="D665" s="45">
        <f>'LAUS File'!F564</f>
        <v>0</v>
      </c>
      <c r="E665" s="45">
        <f>'LAUS File'!G564</f>
        <v>0</v>
      </c>
      <c r="F665" s="45" t="e">
        <f>'LAUS File'!#REF!</f>
        <v>#REF!</v>
      </c>
      <c r="G665" s="45">
        <f>'LAUS File'!I564</f>
        <v>0</v>
      </c>
      <c r="H665" s="45">
        <f>'LAUS File'!J564</f>
        <v>0</v>
      </c>
      <c r="I665" s="45">
        <f>'LAUS File'!K564</f>
        <v>0</v>
      </c>
      <c r="J665" s="45">
        <f>'LAUS File'!L564</f>
        <v>0</v>
      </c>
      <c r="K665" s="45">
        <f>'LAUS File'!M564</f>
        <v>0</v>
      </c>
      <c r="L665" s="45">
        <f>'LAUS File'!N564</f>
        <v>0</v>
      </c>
      <c r="M665" s="45">
        <f>'LAUS File'!O564</f>
        <v>0</v>
      </c>
      <c r="N665" s="45">
        <f>'LAUS File'!P564</f>
        <v>0</v>
      </c>
      <c r="O665" s="45">
        <f>'LAUS File'!Q564</f>
        <v>0</v>
      </c>
    </row>
    <row r="666" spans="1:15">
      <c r="A666" s="45"/>
      <c r="B666" s="3" t="s">
        <v>3</v>
      </c>
      <c r="C666" s="46">
        <v>4.5999999999999996</v>
      </c>
      <c r="D666" s="46">
        <f>'LAUS File'!F565</f>
        <v>0</v>
      </c>
      <c r="E666" s="46">
        <f>'LAUS File'!G565</f>
        <v>0</v>
      </c>
      <c r="F666" s="46" t="e">
        <f>'LAUS File'!#REF!</f>
        <v>#REF!</v>
      </c>
      <c r="G666" s="46">
        <f>'LAUS File'!I565</f>
        <v>0</v>
      </c>
      <c r="H666" s="46">
        <f>'LAUS File'!J565</f>
        <v>0</v>
      </c>
      <c r="I666" s="46">
        <f>'LAUS File'!K565</f>
        <v>0</v>
      </c>
      <c r="J666" s="46">
        <f>'LAUS File'!L565</f>
        <v>0</v>
      </c>
      <c r="K666" s="46">
        <f>'LAUS File'!M565</f>
        <v>0</v>
      </c>
      <c r="L666" s="46">
        <f>'LAUS File'!N565</f>
        <v>0</v>
      </c>
      <c r="M666" s="46">
        <f>'LAUS File'!O565</f>
        <v>0</v>
      </c>
      <c r="N666" s="46">
        <f>'LAUS File'!P565</f>
        <v>0</v>
      </c>
      <c r="O666" s="46">
        <f>'LAUS File'!Q565</f>
        <v>0</v>
      </c>
    </row>
    <row r="667" spans="1:15">
      <c r="A667" s="45"/>
      <c r="B667" s="3"/>
      <c r="C667" s="21" t="s">
        <v>857</v>
      </c>
      <c r="D667" s="21"/>
      <c r="E667" s="21"/>
      <c r="F667" s="21"/>
      <c r="G667" s="21"/>
      <c r="H667" s="21"/>
      <c r="I667" s="21"/>
      <c r="J667" s="21"/>
      <c r="K667" s="21"/>
      <c r="L667" s="21"/>
      <c r="M667" s="21"/>
      <c r="N667" s="21"/>
      <c r="O667" s="21"/>
    </row>
    <row r="668" spans="1:15">
      <c r="A668" s="45" t="s">
        <v>144</v>
      </c>
      <c r="B668" s="3" t="s">
        <v>0</v>
      </c>
      <c r="C668" s="45">
        <v>1571</v>
      </c>
      <c r="D668" s="45">
        <f>'LAUS File'!F570</f>
        <v>0</v>
      </c>
      <c r="E668" s="45">
        <f>'LAUS File'!G570</f>
        <v>0</v>
      </c>
      <c r="F668" s="45" t="e">
        <f>'LAUS File'!#REF!</f>
        <v>#REF!</v>
      </c>
      <c r="G668" s="45">
        <f>'LAUS File'!I570</f>
        <v>0</v>
      </c>
      <c r="H668" s="45">
        <f>'LAUS File'!J570</f>
        <v>0</v>
      </c>
      <c r="I668" s="45">
        <f>'LAUS File'!K570</f>
        <v>0</v>
      </c>
      <c r="J668" s="45">
        <f>'LAUS File'!L570</f>
        <v>0</v>
      </c>
      <c r="K668" s="45">
        <f>'LAUS File'!M570</f>
        <v>0</v>
      </c>
      <c r="L668" s="45">
        <f>'LAUS File'!N570</f>
        <v>0</v>
      </c>
      <c r="M668" s="45">
        <f>'LAUS File'!O570</f>
        <v>0</v>
      </c>
      <c r="N668" s="45">
        <f>'LAUS File'!P570</f>
        <v>0</v>
      </c>
      <c r="O668" s="45">
        <f>'LAUS File'!Q570</f>
        <v>0</v>
      </c>
    </row>
    <row r="669" spans="1:15">
      <c r="A669" s="45"/>
      <c r="B669" s="3" t="s">
        <v>152</v>
      </c>
      <c r="C669" s="45">
        <v>1478</v>
      </c>
      <c r="D669" s="45">
        <f>'LAUS File'!F571</f>
        <v>0</v>
      </c>
      <c r="E669" s="45">
        <f>'LAUS File'!G571</f>
        <v>0</v>
      </c>
      <c r="F669" s="45" t="e">
        <f>'LAUS File'!#REF!</f>
        <v>#REF!</v>
      </c>
      <c r="G669" s="45">
        <f>'LAUS File'!I571</f>
        <v>0</v>
      </c>
      <c r="H669" s="45">
        <f>'LAUS File'!J571</f>
        <v>0</v>
      </c>
      <c r="I669" s="45">
        <f>'LAUS File'!K571</f>
        <v>0</v>
      </c>
      <c r="J669" s="45">
        <f>'LAUS File'!L571</f>
        <v>0</v>
      </c>
      <c r="K669" s="45">
        <f>'LAUS File'!M571</f>
        <v>0</v>
      </c>
      <c r="L669" s="45">
        <f>'LAUS File'!N571</f>
        <v>0</v>
      </c>
      <c r="M669" s="45">
        <f>'LAUS File'!O571</f>
        <v>0</v>
      </c>
      <c r="N669" s="45">
        <f>'LAUS File'!P571</f>
        <v>0</v>
      </c>
      <c r="O669" s="45">
        <f>'LAUS File'!Q571</f>
        <v>0</v>
      </c>
    </row>
    <row r="670" spans="1:15">
      <c r="A670" s="45"/>
      <c r="B670" s="3" t="s">
        <v>2</v>
      </c>
      <c r="C670" s="45">
        <v>93</v>
      </c>
      <c r="D670" s="45">
        <f>'LAUS File'!F572</f>
        <v>0</v>
      </c>
      <c r="E670" s="45">
        <f>'LAUS File'!G572</f>
        <v>0</v>
      </c>
      <c r="F670" s="45" t="e">
        <f>'LAUS File'!#REF!</f>
        <v>#REF!</v>
      </c>
      <c r="G670" s="45">
        <f>'LAUS File'!I572</f>
        <v>0</v>
      </c>
      <c r="H670" s="45">
        <f>'LAUS File'!J572</f>
        <v>0</v>
      </c>
      <c r="I670" s="45">
        <f>'LAUS File'!K572</f>
        <v>0</v>
      </c>
      <c r="J670" s="45">
        <f>'LAUS File'!L572</f>
        <v>0</v>
      </c>
      <c r="K670" s="45">
        <f>'LAUS File'!M572</f>
        <v>0</v>
      </c>
      <c r="L670" s="45">
        <f>'LAUS File'!N572</f>
        <v>0</v>
      </c>
      <c r="M670" s="45">
        <f>'LAUS File'!O572</f>
        <v>0</v>
      </c>
      <c r="N670" s="45">
        <f>'LAUS File'!P572</f>
        <v>0</v>
      </c>
      <c r="O670" s="45">
        <f>'LAUS File'!Q572</f>
        <v>0</v>
      </c>
    </row>
    <row r="671" spans="1:15">
      <c r="A671" s="45"/>
      <c r="B671" s="3" t="s">
        <v>3</v>
      </c>
      <c r="C671" s="46">
        <v>5.9</v>
      </c>
      <c r="D671" s="46">
        <f>'LAUS File'!F573</f>
        <v>0</v>
      </c>
      <c r="E671" s="46">
        <f>'LAUS File'!G573</f>
        <v>0</v>
      </c>
      <c r="F671" s="46" t="e">
        <f>'LAUS File'!#REF!</f>
        <v>#REF!</v>
      </c>
      <c r="G671" s="46">
        <f>'LAUS File'!I573</f>
        <v>0</v>
      </c>
      <c r="H671" s="46">
        <f>'LAUS File'!J573</f>
        <v>0</v>
      </c>
      <c r="I671" s="46">
        <f>'LAUS File'!K573</f>
        <v>0</v>
      </c>
      <c r="J671" s="46">
        <f>'LAUS File'!L573</f>
        <v>0</v>
      </c>
      <c r="K671" s="46">
        <f>'LAUS File'!M573</f>
        <v>0</v>
      </c>
      <c r="L671" s="46">
        <f>'LAUS File'!N573</f>
        <v>0</v>
      </c>
      <c r="M671" s="46">
        <f>'LAUS File'!O573</f>
        <v>0</v>
      </c>
      <c r="N671" s="46">
        <f>'LAUS File'!P573</f>
        <v>0</v>
      </c>
      <c r="O671" s="46">
        <f>'LAUS File'!Q573</f>
        <v>0</v>
      </c>
    </row>
    <row r="672" spans="1:15">
      <c r="A672" s="45"/>
      <c r="B672" s="3"/>
      <c r="C672" s="21" t="s">
        <v>857</v>
      </c>
      <c r="D672" s="21"/>
      <c r="E672" s="21"/>
      <c r="F672" s="21"/>
      <c r="G672" s="21"/>
      <c r="H672" s="21"/>
      <c r="I672" s="21"/>
      <c r="J672" s="21"/>
      <c r="K672" s="21"/>
      <c r="L672" s="21"/>
      <c r="M672" s="21"/>
      <c r="N672" s="21"/>
      <c r="O672" s="21"/>
    </row>
    <row r="673" spans="1:15">
      <c r="A673" s="45" t="s">
        <v>98</v>
      </c>
      <c r="B673" s="3" t="s">
        <v>0</v>
      </c>
      <c r="C673" s="45">
        <v>6234</v>
      </c>
      <c r="D673" s="45">
        <f>'LAUS File'!F574</f>
        <v>0</v>
      </c>
      <c r="E673" s="45">
        <f>'LAUS File'!G574</f>
        <v>0</v>
      </c>
      <c r="F673" s="45" t="e">
        <f>'LAUS File'!#REF!</f>
        <v>#REF!</v>
      </c>
      <c r="G673" s="45">
        <f>'LAUS File'!I574</f>
        <v>0</v>
      </c>
      <c r="H673" s="45">
        <f>'LAUS File'!J574</f>
        <v>0</v>
      </c>
      <c r="I673" s="45">
        <f>'LAUS File'!K574</f>
        <v>0</v>
      </c>
      <c r="J673" s="45">
        <f>'LAUS File'!L574</f>
        <v>0</v>
      </c>
      <c r="K673" s="45">
        <f>'LAUS File'!M574</f>
        <v>0</v>
      </c>
      <c r="L673" s="45">
        <f>'LAUS File'!N574</f>
        <v>0</v>
      </c>
      <c r="M673" s="45">
        <f>'LAUS File'!O574</f>
        <v>0</v>
      </c>
      <c r="N673" s="45">
        <f>'LAUS File'!P574</f>
        <v>0</v>
      </c>
      <c r="O673" s="45">
        <f>'LAUS File'!Q574</f>
        <v>0</v>
      </c>
    </row>
    <row r="674" spans="1:15">
      <c r="A674" s="45"/>
      <c r="B674" s="3" t="s">
        <v>152</v>
      </c>
      <c r="C674" s="45">
        <v>5809</v>
      </c>
      <c r="D674" s="45">
        <f>'LAUS File'!F575</f>
        <v>0</v>
      </c>
      <c r="E674" s="45">
        <f>'LAUS File'!G575</f>
        <v>0</v>
      </c>
      <c r="F674" s="45" t="e">
        <f>'LAUS File'!#REF!</f>
        <v>#REF!</v>
      </c>
      <c r="G674" s="45">
        <f>'LAUS File'!I575</f>
        <v>0</v>
      </c>
      <c r="H674" s="45">
        <f>'LAUS File'!J575</f>
        <v>0</v>
      </c>
      <c r="I674" s="45">
        <f>'LAUS File'!K575</f>
        <v>0</v>
      </c>
      <c r="J674" s="45">
        <f>'LAUS File'!L575</f>
        <v>0</v>
      </c>
      <c r="K674" s="45">
        <f>'LAUS File'!M575</f>
        <v>0</v>
      </c>
      <c r="L674" s="45">
        <f>'LAUS File'!N575</f>
        <v>0</v>
      </c>
      <c r="M674" s="45">
        <f>'LAUS File'!O575</f>
        <v>0</v>
      </c>
      <c r="N674" s="45">
        <f>'LAUS File'!P575</f>
        <v>0</v>
      </c>
      <c r="O674" s="45">
        <f>'LAUS File'!Q575</f>
        <v>0</v>
      </c>
    </row>
    <row r="675" spans="1:15">
      <c r="A675" s="45"/>
      <c r="B675" s="3" t="s">
        <v>2</v>
      </c>
      <c r="C675" s="45">
        <v>425</v>
      </c>
      <c r="D675" s="45">
        <f>'LAUS File'!F576</f>
        <v>0</v>
      </c>
      <c r="E675" s="45">
        <f>'LAUS File'!G576</f>
        <v>0</v>
      </c>
      <c r="F675" s="45" t="e">
        <f>'LAUS File'!#REF!</f>
        <v>#REF!</v>
      </c>
      <c r="G675" s="45">
        <f>'LAUS File'!I576</f>
        <v>0</v>
      </c>
      <c r="H675" s="45">
        <f>'LAUS File'!J576</f>
        <v>0</v>
      </c>
      <c r="I675" s="45">
        <f>'LAUS File'!K576</f>
        <v>0</v>
      </c>
      <c r="J675" s="45">
        <f>'LAUS File'!L576</f>
        <v>0</v>
      </c>
      <c r="K675" s="45">
        <f>'LAUS File'!M576</f>
        <v>0</v>
      </c>
      <c r="L675" s="45">
        <f>'LAUS File'!N576</f>
        <v>0</v>
      </c>
      <c r="M675" s="45">
        <f>'LAUS File'!O576</f>
        <v>0</v>
      </c>
      <c r="N675" s="45">
        <f>'LAUS File'!P576</f>
        <v>0</v>
      </c>
      <c r="O675" s="45">
        <f>'LAUS File'!Q576</f>
        <v>0</v>
      </c>
    </row>
    <row r="676" spans="1:15">
      <c r="A676" s="45"/>
      <c r="B676" s="3" t="s">
        <v>3</v>
      </c>
      <c r="C676" s="46">
        <v>6.8</v>
      </c>
      <c r="D676" s="46">
        <f>'LAUS File'!F577</f>
        <v>0</v>
      </c>
      <c r="E676" s="46">
        <f>'LAUS File'!G577</f>
        <v>0</v>
      </c>
      <c r="F676" s="46" t="e">
        <f>'LAUS File'!#REF!</f>
        <v>#REF!</v>
      </c>
      <c r="G676" s="46">
        <f>'LAUS File'!I577</f>
        <v>0</v>
      </c>
      <c r="H676" s="46">
        <f>'LAUS File'!J577</f>
        <v>0</v>
      </c>
      <c r="I676" s="46">
        <f>'LAUS File'!K577</f>
        <v>0</v>
      </c>
      <c r="J676" s="46">
        <f>'LAUS File'!L577</f>
        <v>0</v>
      </c>
      <c r="K676" s="46">
        <f>'LAUS File'!M577</f>
        <v>0</v>
      </c>
      <c r="L676" s="46">
        <f>'LAUS File'!N577</f>
        <v>0</v>
      </c>
      <c r="M676" s="46">
        <f>'LAUS File'!O577</f>
        <v>0</v>
      </c>
      <c r="N676" s="46">
        <f>'LAUS File'!P577</f>
        <v>0</v>
      </c>
      <c r="O676" s="46">
        <f>'LAUS File'!Q577</f>
        <v>0</v>
      </c>
    </row>
    <row r="677" spans="1:15">
      <c r="A677" s="45"/>
      <c r="B677" s="3"/>
      <c r="C677" s="21" t="s">
        <v>857</v>
      </c>
      <c r="D677" s="21"/>
      <c r="E677" s="21"/>
      <c r="F677" s="21"/>
      <c r="G677" s="21"/>
      <c r="H677" s="21"/>
      <c r="I677" s="21"/>
      <c r="J677" s="21"/>
      <c r="K677" s="21"/>
      <c r="L677" s="21"/>
      <c r="M677" s="21"/>
      <c r="N677" s="21"/>
      <c r="O677" s="21"/>
    </row>
    <row r="678" spans="1:15">
      <c r="A678" s="3" t="s">
        <v>36</v>
      </c>
      <c r="B678" s="3" t="s">
        <v>0</v>
      </c>
      <c r="C678" s="45">
        <v>80416</v>
      </c>
      <c r="D678" s="45">
        <f>'LAUS File'!F578</f>
        <v>0</v>
      </c>
      <c r="E678" s="45">
        <f>'LAUS File'!G578</f>
        <v>0</v>
      </c>
      <c r="F678" s="45" t="e">
        <f>'LAUS File'!#REF!</f>
        <v>#REF!</v>
      </c>
      <c r="G678" s="45">
        <f>'LAUS File'!I578</f>
        <v>0</v>
      </c>
      <c r="H678" s="45">
        <f>'LAUS File'!J578</f>
        <v>0</v>
      </c>
      <c r="I678" s="45">
        <f>'LAUS File'!K578</f>
        <v>0</v>
      </c>
      <c r="J678" s="45">
        <f>'LAUS File'!L578</f>
        <v>0</v>
      </c>
      <c r="K678" s="45">
        <f>'LAUS File'!M578</f>
        <v>0</v>
      </c>
      <c r="L678" s="45">
        <f>'LAUS File'!N578</f>
        <v>0</v>
      </c>
      <c r="M678" s="45">
        <f>'LAUS File'!O578</f>
        <v>0</v>
      </c>
      <c r="N678" s="45">
        <f>'LAUS File'!P578</f>
        <v>0</v>
      </c>
      <c r="O678" s="45">
        <f>'LAUS File'!Q578</f>
        <v>0</v>
      </c>
    </row>
    <row r="679" spans="1:15">
      <c r="A679" s="3"/>
      <c r="B679" s="3" t="s">
        <v>152</v>
      </c>
      <c r="C679" s="45">
        <v>76565</v>
      </c>
      <c r="D679" s="45">
        <f>'LAUS File'!F579</f>
        <v>0</v>
      </c>
      <c r="E679" s="45">
        <f>'LAUS File'!G579</f>
        <v>0</v>
      </c>
      <c r="F679" s="45" t="e">
        <f>'LAUS File'!#REF!</f>
        <v>#REF!</v>
      </c>
      <c r="G679" s="45">
        <f>'LAUS File'!I579</f>
        <v>0</v>
      </c>
      <c r="H679" s="45">
        <f>'LAUS File'!J579</f>
        <v>0</v>
      </c>
      <c r="I679" s="45">
        <f>'LAUS File'!K579</f>
        <v>0</v>
      </c>
      <c r="J679" s="45">
        <f>'LAUS File'!L579</f>
        <v>0</v>
      </c>
      <c r="K679" s="45">
        <f>'LAUS File'!M579</f>
        <v>0</v>
      </c>
      <c r="L679" s="45">
        <f>'LAUS File'!N579</f>
        <v>0</v>
      </c>
      <c r="M679" s="45">
        <f>'LAUS File'!O579</f>
        <v>0</v>
      </c>
      <c r="N679" s="45">
        <f>'LAUS File'!P579</f>
        <v>0</v>
      </c>
      <c r="O679" s="45">
        <f>'LAUS File'!Q579</f>
        <v>0</v>
      </c>
    </row>
    <row r="680" spans="1:15">
      <c r="A680" s="3"/>
      <c r="B680" s="3" t="s">
        <v>2</v>
      </c>
      <c r="C680" s="45">
        <v>3851</v>
      </c>
      <c r="D680" s="45">
        <f>'LAUS File'!F580</f>
        <v>0</v>
      </c>
      <c r="E680" s="45">
        <f>'LAUS File'!G580</f>
        <v>0</v>
      </c>
      <c r="F680" s="45" t="e">
        <f>'LAUS File'!#REF!</f>
        <v>#REF!</v>
      </c>
      <c r="G680" s="45">
        <f>'LAUS File'!I580</f>
        <v>0</v>
      </c>
      <c r="H680" s="45">
        <f>'LAUS File'!J580</f>
        <v>0</v>
      </c>
      <c r="I680" s="45">
        <f>'LAUS File'!K580</f>
        <v>0</v>
      </c>
      <c r="J680" s="45">
        <f>'LAUS File'!L580</f>
        <v>0</v>
      </c>
      <c r="K680" s="45">
        <f>'LAUS File'!M580</f>
        <v>0</v>
      </c>
      <c r="L680" s="45">
        <f>'LAUS File'!N580</f>
        <v>0</v>
      </c>
      <c r="M680" s="45">
        <f>'LAUS File'!O580</f>
        <v>0</v>
      </c>
      <c r="N680" s="45">
        <f>'LAUS File'!P580</f>
        <v>0</v>
      </c>
      <c r="O680" s="45">
        <f>'LAUS File'!Q580</f>
        <v>0</v>
      </c>
    </row>
    <row r="681" spans="1:15">
      <c r="A681" s="3"/>
      <c r="B681" s="3" t="s">
        <v>3</v>
      </c>
      <c r="C681" s="46">
        <v>4.8</v>
      </c>
      <c r="D681" s="46">
        <f>'LAUS File'!F581</f>
        <v>0</v>
      </c>
      <c r="E681" s="46">
        <f>'LAUS File'!G581</f>
        <v>0</v>
      </c>
      <c r="F681" s="46" t="e">
        <f>'LAUS File'!#REF!</f>
        <v>#REF!</v>
      </c>
      <c r="G681" s="46">
        <f>'LAUS File'!I581</f>
        <v>0</v>
      </c>
      <c r="H681" s="46">
        <f>'LAUS File'!J581</f>
        <v>0</v>
      </c>
      <c r="I681" s="46">
        <f>'LAUS File'!K581</f>
        <v>0</v>
      </c>
      <c r="J681" s="46">
        <f>'LAUS File'!L581</f>
        <v>0</v>
      </c>
      <c r="K681" s="46">
        <f>'LAUS File'!M581</f>
        <v>0</v>
      </c>
      <c r="L681" s="46">
        <f>'LAUS File'!N581</f>
        <v>0</v>
      </c>
      <c r="M681" s="46">
        <f>'LAUS File'!O581</f>
        <v>0</v>
      </c>
      <c r="N681" s="46">
        <f>'LAUS File'!P581</f>
        <v>0</v>
      </c>
      <c r="O681" s="46">
        <f>'LAUS File'!Q581</f>
        <v>0</v>
      </c>
    </row>
    <row r="682" spans="1:15">
      <c r="A682" s="3"/>
      <c r="B682" s="3"/>
      <c r="C682" s="46" t="s">
        <v>857</v>
      </c>
      <c r="D682" s="46"/>
      <c r="E682" s="46"/>
      <c r="F682" s="46"/>
      <c r="G682" s="46"/>
      <c r="H682" s="46"/>
      <c r="I682" s="46"/>
      <c r="J682" s="46"/>
      <c r="K682" s="46"/>
      <c r="L682" s="46"/>
      <c r="M682" s="46"/>
      <c r="N682" s="46"/>
      <c r="O682" s="46"/>
    </row>
    <row r="683" spans="1:15">
      <c r="A683" s="45" t="s">
        <v>203</v>
      </c>
      <c r="B683" s="3" t="s">
        <v>0</v>
      </c>
      <c r="C683" s="45">
        <v>1736</v>
      </c>
      <c r="D683" s="45">
        <f>'LAUS File'!F582</f>
        <v>0</v>
      </c>
      <c r="E683" s="45">
        <f>'LAUS File'!G582</f>
        <v>0</v>
      </c>
      <c r="F683" s="45" t="e">
        <f>'LAUS File'!#REF!</f>
        <v>#REF!</v>
      </c>
      <c r="G683" s="45">
        <f>'LAUS File'!I582</f>
        <v>0</v>
      </c>
      <c r="H683" s="45">
        <f>'LAUS File'!J582</f>
        <v>0</v>
      </c>
      <c r="I683" s="45">
        <f>'LAUS File'!K582</f>
        <v>0</v>
      </c>
      <c r="J683" s="45">
        <f>'LAUS File'!L582</f>
        <v>0</v>
      </c>
      <c r="K683" s="45">
        <f>'LAUS File'!M582</f>
        <v>0</v>
      </c>
      <c r="L683" s="45">
        <f>'LAUS File'!N582</f>
        <v>0</v>
      </c>
      <c r="M683" s="45">
        <f>'LAUS File'!O582</f>
        <v>0</v>
      </c>
      <c r="N683" s="45">
        <f>'LAUS File'!P582</f>
        <v>0</v>
      </c>
      <c r="O683" s="45">
        <f>'LAUS File'!Q582</f>
        <v>0</v>
      </c>
    </row>
    <row r="684" spans="1:15">
      <c r="A684" s="45"/>
      <c r="B684" s="3" t="s">
        <v>152</v>
      </c>
      <c r="C684" s="45">
        <v>1588</v>
      </c>
      <c r="D684" s="45">
        <f>'LAUS File'!F583</f>
        <v>0</v>
      </c>
      <c r="E684" s="45">
        <f>'LAUS File'!G583</f>
        <v>0</v>
      </c>
      <c r="F684" s="45" t="e">
        <f>'LAUS File'!#REF!</f>
        <v>#REF!</v>
      </c>
      <c r="G684" s="45">
        <f>'LAUS File'!I583</f>
        <v>0</v>
      </c>
      <c r="H684" s="45">
        <f>'LAUS File'!J583</f>
        <v>0</v>
      </c>
      <c r="I684" s="45">
        <f>'LAUS File'!K583</f>
        <v>0</v>
      </c>
      <c r="J684" s="45">
        <f>'LAUS File'!L583</f>
        <v>0</v>
      </c>
      <c r="K684" s="45">
        <f>'LAUS File'!M583</f>
        <v>0</v>
      </c>
      <c r="L684" s="45">
        <f>'LAUS File'!N583</f>
        <v>0</v>
      </c>
      <c r="M684" s="45">
        <f>'LAUS File'!O583</f>
        <v>0</v>
      </c>
      <c r="N684" s="45">
        <f>'LAUS File'!P583</f>
        <v>0</v>
      </c>
      <c r="O684" s="45">
        <f>'LAUS File'!Q583</f>
        <v>0</v>
      </c>
    </row>
    <row r="685" spans="1:15">
      <c r="A685" s="45"/>
      <c r="B685" s="3" t="s">
        <v>2</v>
      </c>
      <c r="C685" s="45">
        <v>148</v>
      </c>
      <c r="D685" s="45">
        <f>'LAUS File'!F584</f>
        <v>0</v>
      </c>
      <c r="E685" s="45">
        <f>'LAUS File'!G584</f>
        <v>0</v>
      </c>
      <c r="F685" s="45" t="e">
        <f>'LAUS File'!#REF!</f>
        <v>#REF!</v>
      </c>
      <c r="G685" s="45">
        <f>'LAUS File'!I584</f>
        <v>0</v>
      </c>
      <c r="H685" s="45">
        <f>'LAUS File'!J584</f>
        <v>0</v>
      </c>
      <c r="I685" s="45">
        <f>'LAUS File'!K584</f>
        <v>0</v>
      </c>
      <c r="J685" s="45">
        <f>'LAUS File'!L584</f>
        <v>0</v>
      </c>
      <c r="K685" s="45">
        <f>'LAUS File'!M584</f>
        <v>0</v>
      </c>
      <c r="L685" s="45">
        <f>'LAUS File'!N584</f>
        <v>0</v>
      </c>
      <c r="M685" s="45">
        <f>'LAUS File'!O584</f>
        <v>0</v>
      </c>
      <c r="N685" s="45">
        <f>'LAUS File'!P584</f>
        <v>0</v>
      </c>
      <c r="O685" s="45">
        <f>'LAUS File'!Q584</f>
        <v>0</v>
      </c>
    </row>
    <row r="686" spans="1:15">
      <c r="A686" s="45"/>
      <c r="B686" s="3" t="s">
        <v>3</v>
      </c>
      <c r="C686" s="46">
        <v>8.5</v>
      </c>
      <c r="D686" s="46">
        <f>'LAUS File'!F585</f>
        <v>0</v>
      </c>
      <c r="E686" s="46">
        <f>'LAUS File'!G585</f>
        <v>0</v>
      </c>
      <c r="F686" s="46" t="e">
        <f>'LAUS File'!#REF!</f>
        <v>#REF!</v>
      </c>
      <c r="G686" s="46">
        <f>'LAUS File'!I585</f>
        <v>0</v>
      </c>
      <c r="H686" s="46">
        <f>'LAUS File'!J585</f>
        <v>0</v>
      </c>
      <c r="I686" s="46">
        <f>'LAUS File'!K585</f>
        <v>0</v>
      </c>
      <c r="J686" s="46">
        <f>'LAUS File'!L585</f>
        <v>0</v>
      </c>
      <c r="K686" s="46">
        <f>'LAUS File'!M585</f>
        <v>0</v>
      </c>
      <c r="L686" s="46">
        <f>'LAUS File'!N585</f>
        <v>0</v>
      </c>
      <c r="M686" s="46">
        <f>'LAUS File'!O585</f>
        <v>0</v>
      </c>
      <c r="N686" s="46">
        <f>'LAUS File'!P585</f>
        <v>0</v>
      </c>
      <c r="O686" s="46">
        <f>'LAUS File'!Q585</f>
        <v>0</v>
      </c>
    </row>
    <row r="687" spans="1:15">
      <c r="A687" s="45"/>
      <c r="B687" s="3"/>
      <c r="C687" s="46" t="s">
        <v>857</v>
      </c>
      <c r="D687" s="46"/>
      <c r="E687" s="46"/>
      <c r="F687" s="46"/>
      <c r="G687" s="46"/>
      <c r="H687" s="46"/>
      <c r="I687" s="46"/>
      <c r="J687" s="46"/>
      <c r="K687" s="46"/>
      <c r="L687" s="46"/>
      <c r="M687" s="46"/>
      <c r="N687" s="46"/>
      <c r="O687" s="46"/>
    </row>
    <row r="688" spans="1:15">
      <c r="A688" s="45" t="s">
        <v>145</v>
      </c>
      <c r="B688" s="3" t="s">
        <v>0</v>
      </c>
      <c r="C688" s="45">
        <v>9593</v>
      </c>
      <c r="D688" s="45">
        <f>'LAUS File'!F586</f>
        <v>0</v>
      </c>
      <c r="E688" s="45">
        <f>'LAUS File'!G586</f>
        <v>0</v>
      </c>
      <c r="F688" s="45" t="e">
        <f>'LAUS File'!#REF!</f>
        <v>#REF!</v>
      </c>
      <c r="G688" s="45">
        <f>'LAUS File'!I586</f>
        <v>0</v>
      </c>
      <c r="H688" s="45">
        <f>'LAUS File'!J586</f>
        <v>0</v>
      </c>
      <c r="I688" s="45">
        <f>'LAUS File'!K586</f>
        <v>0</v>
      </c>
      <c r="J688" s="45">
        <f>'LAUS File'!L586</f>
        <v>0</v>
      </c>
      <c r="K688" s="45">
        <f>'LAUS File'!M586</f>
        <v>0</v>
      </c>
      <c r="L688" s="45">
        <f>'LAUS File'!N586</f>
        <v>0</v>
      </c>
      <c r="M688" s="45">
        <f>'LAUS File'!O586</f>
        <v>0</v>
      </c>
      <c r="N688" s="45">
        <f>'LAUS File'!P586</f>
        <v>0</v>
      </c>
      <c r="O688" s="45">
        <f>'LAUS File'!Q586</f>
        <v>0</v>
      </c>
    </row>
    <row r="689" spans="1:15">
      <c r="A689" s="45"/>
      <c r="B689" s="3" t="s">
        <v>152</v>
      </c>
      <c r="C689" s="45">
        <v>9113</v>
      </c>
      <c r="D689" s="45">
        <f>'LAUS File'!F587</f>
        <v>0</v>
      </c>
      <c r="E689" s="45">
        <f>'LAUS File'!G587</f>
        <v>0</v>
      </c>
      <c r="F689" s="45" t="e">
        <f>'LAUS File'!#REF!</f>
        <v>#REF!</v>
      </c>
      <c r="G689" s="45">
        <f>'LAUS File'!I587</f>
        <v>0</v>
      </c>
      <c r="H689" s="45">
        <f>'LAUS File'!J587</f>
        <v>0</v>
      </c>
      <c r="I689" s="45">
        <f>'LAUS File'!K587</f>
        <v>0</v>
      </c>
      <c r="J689" s="45">
        <f>'LAUS File'!L587</f>
        <v>0</v>
      </c>
      <c r="K689" s="45">
        <f>'LAUS File'!M587</f>
        <v>0</v>
      </c>
      <c r="L689" s="45">
        <f>'LAUS File'!N587</f>
        <v>0</v>
      </c>
      <c r="M689" s="45">
        <f>'LAUS File'!O587</f>
        <v>0</v>
      </c>
      <c r="N689" s="45">
        <f>'LAUS File'!P587</f>
        <v>0</v>
      </c>
      <c r="O689" s="45">
        <f>'LAUS File'!Q587</f>
        <v>0</v>
      </c>
    </row>
    <row r="690" spans="1:15">
      <c r="A690" s="45"/>
      <c r="B690" s="3" t="s">
        <v>2</v>
      </c>
      <c r="C690" s="45">
        <v>480</v>
      </c>
      <c r="D690" s="45">
        <f>'LAUS File'!F588</f>
        <v>0</v>
      </c>
      <c r="E690" s="45">
        <f>'LAUS File'!G588</f>
        <v>0</v>
      </c>
      <c r="F690" s="45" t="e">
        <f>'LAUS File'!#REF!</f>
        <v>#REF!</v>
      </c>
      <c r="G690" s="45">
        <f>'LAUS File'!I588</f>
        <v>0</v>
      </c>
      <c r="H690" s="45">
        <f>'LAUS File'!J588</f>
        <v>0</v>
      </c>
      <c r="I690" s="45">
        <f>'LAUS File'!K588</f>
        <v>0</v>
      </c>
      <c r="J690" s="45">
        <f>'LAUS File'!L588</f>
        <v>0</v>
      </c>
      <c r="K690" s="45">
        <f>'LAUS File'!M588</f>
        <v>0</v>
      </c>
      <c r="L690" s="45">
        <f>'LAUS File'!N588</f>
        <v>0</v>
      </c>
      <c r="M690" s="45">
        <f>'LAUS File'!O588</f>
        <v>0</v>
      </c>
      <c r="N690" s="45">
        <f>'LAUS File'!P588</f>
        <v>0</v>
      </c>
      <c r="O690" s="45">
        <f>'LAUS File'!Q588</f>
        <v>0</v>
      </c>
    </row>
    <row r="691" spans="1:15">
      <c r="A691" s="45"/>
      <c r="B691" s="3" t="s">
        <v>3</v>
      </c>
      <c r="C691" s="46">
        <v>5</v>
      </c>
      <c r="D691" s="46">
        <f>'LAUS File'!F589</f>
        <v>0</v>
      </c>
      <c r="E691" s="46">
        <f>'LAUS File'!G589</f>
        <v>0</v>
      </c>
      <c r="F691" s="46" t="e">
        <f>'LAUS File'!#REF!</f>
        <v>#REF!</v>
      </c>
      <c r="G691" s="46">
        <f>'LAUS File'!I589</f>
        <v>0</v>
      </c>
      <c r="H691" s="46">
        <f>'LAUS File'!J589</f>
        <v>0</v>
      </c>
      <c r="I691" s="46">
        <f>'LAUS File'!K589</f>
        <v>0</v>
      </c>
      <c r="J691" s="46">
        <f>'LAUS File'!L589</f>
        <v>0</v>
      </c>
      <c r="K691" s="46">
        <f>'LAUS File'!M589</f>
        <v>0</v>
      </c>
      <c r="L691" s="46">
        <f>'LAUS File'!N589</f>
        <v>0</v>
      </c>
      <c r="M691" s="46">
        <f>'LAUS File'!O589</f>
        <v>0</v>
      </c>
      <c r="N691" s="46">
        <f>'LAUS File'!P589</f>
        <v>0</v>
      </c>
      <c r="O691" s="46">
        <f>'LAUS File'!Q589</f>
        <v>0</v>
      </c>
    </row>
    <row r="692" spans="1:15">
      <c r="A692" s="45"/>
      <c r="B692" s="3"/>
      <c r="C692" s="21" t="s">
        <v>857</v>
      </c>
      <c r="D692" s="21"/>
      <c r="E692" s="21"/>
      <c r="F692" s="21"/>
      <c r="G692" s="21"/>
      <c r="H692" s="21"/>
      <c r="I692" s="21"/>
      <c r="J692" s="21"/>
      <c r="K692" s="21"/>
      <c r="L692" s="21"/>
      <c r="M692" s="21"/>
      <c r="N692" s="21"/>
      <c r="O692" s="21"/>
    </row>
    <row r="693" spans="1:15">
      <c r="A693" s="3" t="s">
        <v>37</v>
      </c>
      <c r="B693" s="3" t="s">
        <v>0</v>
      </c>
      <c r="C693" s="45">
        <v>28805</v>
      </c>
      <c r="D693" s="45">
        <f>'LAUS File'!F590</f>
        <v>0</v>
      </c>
      <c r="E693" s="45">
        <f>'LAUS File'!G590</f>
        <v>0</v>
      </c>
      <c r="F693" s="45" t="e">
        <f>'LAUS File'!#REF!</f>
        <v>#REF!</v>
      </c>
      <c r="G693" s="45">
        <f>'LAUS File'!I590</f>
        <v>0</v>
      </c>
      <c r="H693" s="45">
        <f>'LAUS File'!J590</f>
        <v>0</v>
      </c>
      <c r="I693" s="45">
        <f>'LAUS File'!K590</f>
        <v>0</v>
      </c>
      <c r="J693" s="45">
        <f>'LAUS File'!L590</f>
        <v>0</v>
      </c>
      <c r="K693" s="45">
        <f>'LAUS File'!M590</f>
        <v>0</v>
      </c>
      <c r="L693" s="45">
        <f>'LAUS File'!N590</f>
        <v>0</v>
      </c>
      <c r="M693" s="45">
        <f>'LAUS File'!O590</f>
        <v>0</v>
      </c>
      <c r="N693" s="45">
        <f>'LAUS File'!P590</f>
        <v>0</v>
      </c>
      <c r="O693" s="45">
        <f>'LAUS File'!Q590</f>
        <v>0</v>
      </c>
    </row>
    <row r="694" spans="1:15">
      <c r="A694" s="3"/>
      <c r="B694" s="3" t="s">
        <v>152</v>
      </c>
      <c r="C694" s="45">
        <v>27037</v>
      </c>
      <c r="D694" s="45">
        <f>'LAUS File'!F591</f>
        <v>0</v>
      </c>
      <c r="E694" s="45">
        <f>'LAUS File'!G591</f>
        <v>0</v>
      </c>
      <c r="F694" s="45" t="e">
        <f>'LAUS File'!#REF!</f>
        <v>#REF!</v>
      </c>
      <c r="G694" s="45">
        <f>'LAUS File'!I591</f>
        <v>0</v>
      </c>
      <c r="H694" s="45">
        <f>'LAUS File'!J591</f>
        <v>0</v>
      </c>
      <c r="I694" s="45">
        <f>'LAUS File'!K591</f>
        <v>0</v>
      </c>
      <c r="J694" s="45">
        <f>'LAUS File'!L591</f>
        <v>0</v>
      </c>
      <c r="K694" s="45">
        <f>'LAUS File'!M591</f>
        <v>0</v>
      </c>
      <c r="L694" s="45">
        <f>'LAUS File'!N591</f>
        <v>0</v>
      </c>
      <c r="M694" s="45">
        <f>'LAUS File'!O591</f>
        <v>0</v>
      </c>
      <c r="N694" s="45">
        <f>'LAUS File'!P591</f>
        <v>0</v>
      </c>
      <c r="O694" s="45">
        <f>'LAUS File'!Q591</f>
        <v>0</v>
      </c>
    </row>
    <row r="695" spans="1:15">
      <c r="A695" s="3"/>
      <c r="B695" s="3" t="s">
        <v>2</v>
      </c>
      <c r="C695" s="45">
        <v>1768</v>
      </c>
      <c r="D695" s="45">
        <f>'LAUS File'!F592</f>
        <v>0</v>
      </c>
      <c r="E695" s="45">
        <f>'LAUS File'!G592</f>
        <v>0</v>
      </c>
      <c r="F695" s="45" t="e">
        <f>'LAUS File'!#REF!</f>
        <v>#REF!</v>
      </c>
      <c r="G695" s="45">
        <f>'LAUS File'!I592</f>
        <v>0</v>
      </c>
      <c r="H695" s="45">
        <f>'LAUS File'!J592</f>
        <v>0</v>
      </c>
      <c r="I695" s="45">
        <f>'LAUS File'!K592</f>
        <v>0</v>
      </c>
      <c r="J695" s="45">
        <f>'LAUS File'!L592</f>
        <v>0</v>
      </c>
      <c r="K695" s="45">
        <f>'LAUS File'!M592</f>
        <v>0</v>
      </c>
      <c r="L695" s="45">
        <f>'LAUS File'!N592</f>
        <v>0</v>
      </c>
      <c r="M695" s="45">
        <f>'LAUS File'!O592</f>
        <v>0</v>
      </c>
      <c r="N695" s="45">
        <f>'LAUS File'!P592</f>
        <v>0</v>
      </c>
      <c r="O695" s="45">
        <f>'LAUS File'!Q592</f>
        <v>0</v>
      </c>
    </row>
    <row r="696" spans="1:15">
      <c r="A696" s="3"/>
      <c r="B696" s="3" t="s">
        <v>3</v>
      </c>
      <c r="C696" s="46">
        <v>6.1</v>
      </c>
      <c r="D696" s="46">
        <f>'LAUS File'!F593</f>
        <v>0</v>
      </c>
      <c r="E696" s="46">
        <f>'LAUS File'!G593</f>
        <v>0</v>
      </c>
      <c r="F696" s="46" t="e">
        <f>'LAUS File'!#REF!</f>
        <v>#REF!</v>
      </c>
      <c r="G696" s="46">
        <f>'LAUS File'!I593</f>
        <v>0</v>
      </c>
      <c r="H696" s="46">
        <f>'LAUS File'!J593</f>
        <v>0</v>
      </c>
      <c r="I696" s="46">
        <f>'LAUS File'!K593</f>
        <v>0</v>
      </c>
      <c r="J696" s="46">
        <f>'LAUS File'!L593</f>
        <v>0</v>
      </c>
      <c r="K696" s="46">
        <f>'LAUS File'!M593</f>
        <v>0</v>
      </c>
      <c r="L696" s="46">
        <f>'LAUS File'!N593</f>
        <v>0</v>
      </c>
      <c r="M696" s="46">
        <f>'LAUS File'!O593</f>
        <v>0</v>
      </c>
      <c r="N696" s="46">
        <f>'LAUS File'!P593</f>
        <v>0</v>
      </c>
      <c r="O696" s="46">
        <f>'LAUS File'!Q593</f>
        <v>0</v>
      </c>
    </row>
    <row r="697" spans="1:15">
      <c r="A697" s="3"/>
      <c r="B697" s="3"/>
      <c r="C697" s="21" t="s">
        <v>857</v>
      </c>
      <c r="D697" s="21"/>
      <c r="E697" s="21"/>
      <c r="F697" s="21"/>
      <c r="G697" s="21"/>
      <c r="H697" s="21"/>
      <c r="I697" s="21"/>
      <c r="J697" s="21"/>
      <c r="K697" s="21"/>
      <c r="L697" s="21"/>
      <c r="M697" s="21"/>
      <c r="N697" s="21"/>
      <c r="O697" s="21"/>
    </row>
    <row r="698" spans="1:15">
      <c r="A698" s="3" t="s">
        <v>53</v>
      </c>
      <c r="B698" s="3" t="s">
        <v>0</v>
      </c>
      <c r="C698" s="45">
        <v>8061</v>
      </c>
      <c r="D698" s="45">
        <f>'LAUS File'!F594</f>
        <v>0</v>
      </c>
      <c r="E698" s="45">
        <f>'LAUS File'!G594</f>
        <v>0</v>
      </c>
      <c r="F698" s="45" t="e">
        <f>'LAUS File'!#REF!</f>
        <v>#REF!</v>
      </c>
      <c r="G698" s="45">
        <f>'LAUS File'!I594</f>
        <v>0</v>
      </c>
      <c r="H698" s="45">
        <f>'LAUS File'!J594</f>
        <v>0</v>
      </c>
      <c r="I698" s="45">
        <f>'LAUS File'!K594</f>
        <v>0</v>
      </c>
      <c r="J698" s="45">
        <f>'LAUS File'!L594</f>
        <v>0</v>
      </c>
      <c r="K698" s="45">
        <f>'LAUS File'!M594</f>
        <v>0</v>
      </c>
      <c r="L698" s="45">
        <f>'LAUS File'!N594</f>
        <v>0</v>
      </c>
      <c r="M698" s="45">
        <f>'LAUS File'!O594</f>
        <v>0</v>
      </c>
      <c r="N698" s="45">
        <f>'LAUS File'!P594</f>
        <v>0</v>
      </c>
      <c r="O698" s="45">
        <f>'LAUS File'!Q594</f>
        <v>0</v>
      </c>
    </row>
    <row r="699" spans="1:15">
      <c r="A699" s="3"/>
      <c r="B699" s="3" t="s">
        <v>152</v>
      </c>
      <c r="C699" s="45">
        <v>7626</v>
      </c>
      <c r="D699" s="45">
        <f>'LAUS File'!F595</f>
        <v>0</v>
      </c>
      <c r="E699" s="45">
        <f>'LAUS File'!G595</f>
        <v>0</v>
      </c>
      <c r="F699" s="45" t="e">
        <f>'LAUS File'!#REF!</f>
        <v>#REF!</v>
      </c>
      <c r="G699" s="45">
        <f>'LAUS File'!I595</f>
        <v>0</v>
      </c>
      <c r="H699" s="45">
        <f>'LAUS File'!J595</f>
        <v>0</v>
      </c>
      <c r="I699" s="45">
        <f>'LAUS File'!K595</f>
        <v>0</v>
      </c>
      <c r="J699" s="45">
        <f>'LAUS File'!L595</f>
        <v>0</v>
      </c>
      <c r="K699" s="45">
        <f>'LAUS File'!M595</f>
        <v>0</v>
      </c>
      <c r="L699" s="45">
        <f>'LAUS File'!N595</f>
        <v>0</v>
      </c>
      <c r="M699" s="45">
        <f>'LAUS File'!O595</f>
        <v>0</v>
      </c>
      <c r="N699" s="45">
        <f>'LAUS File'!P595</f>
        <v>0</v>
      </c>
      <c r="O699" s="45">
        <f>'LAUS File'!Q595</f>
        <v>0</v>
      </c>
    </row>
    <row r="700" spans="1:15">
      <c r="A700" s="3"/>
      <c r="B700" s="3" t="s">
        <v>2</v>
      </c>
      <c r="C700" s="45">
        <v>435</v>
      </c>
      <c r="D700" s="45">
        <f>'LAUS File'!F596</f>
        <v>0</v>
      </c>
      <c r="E700" s="45">
        <f>'LAUS File'!G596</f>
        <v>0</v>
      </c>
      <c r="F700" s="45" t="e">
        <f>'LAUS File'!#REF!</f>
        <v>#REF!</v>
      </c>
      <c r="G700" s="45">
        <f>'LAUS File'!I596</f>
        <v>0</v>
      </c>
      <c r="H700" s="45">
        <f>'LAUS File'!J596</f>
        <v>0</v>
      </c>
      <c r="I700" s="45">
        <f>'LAUS File'!K596</f>
        <v>0</v>
      </c>
      <c r="J700" s="45">
        <f>'LAUS File'!L596</f>
        <v>0</v>
      </c>
      <c r="K700" s="45">
        <f>'LAUS File'!M596</f>
        <v>0</v>
      </c>
      <c r="L700" s="45">
        <f>'LAUS File'!N596</f>
        <v>0</v>
      </c>
      <c r="M700" s="45">
        <f>'LAUS File'!O596</f>
        <v>0</v>
      </c>
      <c r="N700" s="45">
        <f>'LAUS File'!P596</f>
        <v>0</v>
      </c>
      <c r="O700" s="45">
        <f>'LAUS File'!Q596</f>
        <v>0</v>
      </c>
    </row>
    <row r="701" spans="1:15">
      <c r="A701" s="3"/>
      <c r="B701" s="3" t="s">
        <v>3</v>
      </c>
      <c r="C701" s="46">
        <v>5.4</v>
      </c>
      <c r="D701" s="46">
        <f>'LAUS File'!F597</f>
        <v>0</v>
      </c>
      <c r="E701" s="46">
        <f>'LAUS File'!G597</f>
        <v>0</v>
      </c>
      <c r="F701" s="46" t="e">
        <f>'LAUS File'!#REF!</f>
        <v>#REF!</v>
      </c>
      <c r="G701" s="46">
        <f>'LAUS File'!I597</f>
        <v>0</v>
      </c>
      <c r="H701" s="46">
        <f>'LAUS File'!J597</f>
        <v>0</v>
      </c>
      <c r="I701" s="46">
        <f>'LAUS File'!K597</f>
        <v>0</v>
      </c>
      <c r="J701" s="46">
        <f>'LAUS File'!L597</f>
        <v>0</v>
      </c>
      <c r="K701" s="46">
        <f>'LAUS File'!M597</f>
        <v>0</v>
      </c>
      <c r="L701" s="46">
        <f>'LAUS File'!N597</f>
        <v>0</v>
      </c>
      <c r="M701" s="46">
        <f>'LAUS File'!O597</f>
        <v>0</v>
      </c>
      <c r="N701" s="46">
        <f>'LAUS File'!P597</f>
        <v>0</v>
      </c>
      <c r="O701" s="46">
        <f>'LAUS File'!Q597</f>
        <v>0</v>
      </c>
    </row>
    <row r="702" spans="1:15">
      <c r="A702" s="3"/>
      <c r="B702" s="3"/>
      <c r="C702" s="46" t="s">
        <v>857</v>
      </c>
      <c r="D702" s="46"/>
      <c r="E702" s="46"/>
      <c r="F702" s="46"/>
      <c r="G702" s="46"/>
      <c r="H702" s="46"/>
      <c r="I702" s="46"/>
      <c r="J702" s="46"/>
      <c r="K702" s="46"/>
      <c r="L702" s="46"/>
      <c r="M702" s="46"/>
      <c r="N702" s="46"/>
      <c r="O702" s="46"/>
    </row>
    <row r="703" spans="1:15">
      <c r="A703" s="45" t="s">
        <v>99</v>
      </c>
      <c r="B703" s="3" t="s">
        <v>0</v>
      </c>
      <c r="C703" s="45">
        <v>4314</v>
      </c>
      <c r="D703" s="45">
        <f>'LAUS File'!F598</f>
        <v>0</v>
      </c>
      <c r="E703" s="45">
        <f>'LAUS File'!G598</f>
        <v>0</v>
      </c>
      <c r="F703" s="45" t="e">
        <f>'LAUS File'!#REF!</f>
        <v>#REF!</v>
      </c>
      <c r="G703" s="45">
        <f>'LAUS File'!I598</f>
        <v>0</v>
      </c>
      <c r="H703" s="45">
        <f>'LAUS File'!J598</f>
        <v>0</v>
      </c>
      <c r="I703" s="45">
        <f>'LAUS File'!K598</f>
        <v>0</v>
      </c>
      <c r="J703" s="45">
        <f>'LAUS File'!L598</f>
        <v>0</v>
      </c>
      <c r="K703" s="45">
        <f>'LAUS File'!M598</f>
        <v>0</v>
      </c>
      <c r="L703" s="45">
        <f>'LAUS File'!N598</f>
        <v>0</v>
      </c>
      <c r="M703" s="45">
        <f>'LAUS File'!O598</f>
        <v>0</v>
      </c>
      <c r="N703" s="45">
        <f>'LAUS File'!P598</f>
        <v>0</v>
      </c>
      <c r="O703" s="45">
        <f>'LAUS File'!Q598</f>
        <v>0</v>
      </c>
    </row>
    <row r="704" spans="1:15">
      <c r="A704" s="45"/>
      <c r="B704" s="3" t="s">
        <v>152</v>
      </c>
      <c r="C704" s="45">
        <v>4044</v>
      </c>
      <c r="D704" s="45">
        <f>'LAUS File'!F599</f>
        <v>0</v>
      </c>
      <c r="E704" s="45">
        <f>'LAUS File'!G599</f>
        <v>0</v>
      </c>
      <c r="F704" s="45" t="e">
        <f>'LAUS File'!#REF!</f>
        <v>#REF!</v>
      </c>
      <c r="G704" s="45">
        <f>'LAUS File'!I599</f>
        <v>0</v>
      </c>
      <c r="H704" s="45">
        <f>'LAUS File'!J599</f>
        <v>0</v>
      </c>
      <c r="I704" s="45">
        <f>'LAUS File'!K599</f>
        <v>0</v>
      </c>
      <c r="J704" s="45">
        <f>'LAUS File'!L599</f>
        <v>0</v>
      </c>
      <c r="K704" s="45">
        <f>'LAUS File'!M599</f>
        <v>0</v>
      </c>
      <c r="L704" s="45">
        <f>'LAUS File'!N599</f>
        <v>0</v>
      </c>
      <c r="M704" s="45">
        <f>'LAUS File'!O599</f>
        <v>0</v>
      </c>
      <c r="N704" s="45">
        <f>'LAUS File'!P599</f>
        <v>0</v>
      </c>
      <c r="O704" s="45">
        <f>'LAUS File'!Q599</f>
        <v>0</v>
      </c>
    </row>
    <row r="705" spans="1:15">
      <c r="A705" s="45"/>
      <c r="B705" s="3" t="s">
        <v>2</v>
      </c>
      <c r="C705" s="45">
        <v>270</v>
      </c>
      <c r="D705" s="45">
        <f>'LAUS File'!F600</f>
        <v>0</v>
      </c>
      <c r="E705" s="45">
        <f>'LAUS File'!G600</f>
        <v>0</v>
      </c>
      <c r="F705" s="45" t="e">
        <f>'LAUS File'!#REF!</f>
        <v>#REF!</v>
      </c>
      <c r="G705" s="45">
        <f>'LAUS File'!I600</f>
        <v>0</v>
      </c>
      <c r="H705" s="45">
        <f>'LAUS File'!J600</f>
        <v>0</v>
      </c>
      <c r="I705" s="45">
        <f>'LAUS File'!K600</f>
        <v>0</v>
      </c>
      <c r="J705" s="45">
        <f>'LAUS File'!L600</f>
        <v>0</v>
      </c>
      <c r="K705" s="45">
        <f>'LAUS File'!M600</f>
        <v>0</v>
      </c>
      <c r="L705" s="45">
        <f>'LAUS File'!N600</f>
        <v>0</v>
      </c>
      <c r="M705" s="45">
        <f>'LAUS File'!O600</f>
        <v>0</v>
      </c>
      <c r="N705" s="45">
        <f>'LAUS File'!P600</f>
        <v>0</v>
      </c>
      <c r="O705" s="45">
        <f>'LAUS File'!Q600</f>
        <v>0</v>
      </c>
    </row>
    <row r="706" spans="1:15">
      <c r="A706" s="45"/>
      <c r="B706" s="3" t="s">
        <v>3</v>
      </c>
      <c r="C706" s="46">
        <v>6.3</v>
      </c>
      <c r="D706" s="46">
        <f>'LAUS File'!F601</f>
        <v>0</v>
      </c>
      <c r="E706" s="46">
        <f>'LAUS File'!G601</f>
        <v>0</v>
      </c>
      <c r="F706" s="46" t="e">
        <f>'LAUS File'!#REF!</f>
        <v>#REF!</v>
      </c>
      <c r="G706" s="46">
        <f>'LAUS File'!I601</f>
        <v>0</v>
      </c>
      <c r="H706" s="46">
        <f>'LAUS File'!J601</f>
        <v>0</v>
      </c>
      <c r="I706" s="46">
        <f>'LAUS File'!K601</f>
        <v>0</v>
      </c>
      <c r="J706" s="46">
        <f>'LAUS File'!L601</f>
        <v>0</v>
      </c>
      <c r="K706" s="46">
        <f>'LAUS File'!M601</f>
        <v>0</v>
      </c>
      <c r="L706" s="46">
        <f>'LAUS File'!N601</f>
        <v>0</v>
      </c>
      <c r="M706" s="46">
        <f>'LAUS File'!O601</f>
        <v>0</v>
      </c>
      <c r="N706" s="46">
        <f>'LAUS File'!P601</f>
        <v>0</v>
      </c>
      <c r="O706" s="46">
        <f>'LAUS File'!Q601</f>
        <v>0</v>
      </c>
    </row>
    <row r="707" spans="1:15">
      <c r="A707" s="45"/>
      <c r="B707" s="3"/>
      <c r="C707" s="21" t="s">
        <v>857</v>
      </c>
      <c r="D707" s="21"/>
      <c r="E707" s="21"/>
      <c r="F707" s="21"/>
      <c r="G707" s="21"/>
      <c r="H707" s="21"/>
      <c r="I707" s="21"/>
      <c r="J707" s="21"/>
      <c r="K707" s="21"/>
      <c r="L707" s="21"/>
      <c r="M707" s="21"/>
      <c r="N707" s="21"/>
      <c r="O707" s="21"/>
    </row>
    <row r="708" spans="1:15">
      <c r="A708" s="45" t="s">
        <v>204</v>
      </c>
      <c r="B708" s="3" t="s">
        <v>0</v>
      </c>
      <c r="C708" s="45">
        <v>5482</v>
      </c>
      <c r="D708" s="45">
        <f>'LAUS File'!F602</f>
        <v>0</v>
      </c>
      <c r="E708" s="45">
        <f>'LAUS File'!G602</f>
        <v>0</v>
      </c>
      <c r="F708" s="45" t="e">
        <f>'LAUS File'!#REF!</f>
        <v>#REF!</v>
      </c>
      <c r="G708" s="45">
        <f>'LAUS File'!I602</f>
        <v>0</v>
      </c>
      <c r="H708" s="45">
        <f>'LAUS File'!J602</f>
        <v>0</v>
      </c>
      <c r="I708" s="45">
        <f>'LAUS File'!K602</f>
        <v>0</v>
      </c>
      <c r="J708" s="45">
        <f>'LAUS File'!L602</f>
        <v>0</v>
      </c>
      <c r="K708" s="45">
        <f>'LAUS File'!M602</f>
        <v>0</v>
      </c>
      <c r="L708" s="45">
        <f>'LAUS File'!N602</f>
        <v>0</v>
      </c>
      <c r="M708" s="45">
        <f>'LAUS File'!O602</f>
        <v>0</v>
      </c>
      <c r="N708" s="45">
        <f>'LAUS File'!P602</f>
        <v>0</v>
      </c>
      <c r="O708" s="45">
        <f>'LAUS File'!Q602</f>
        <v>0</v>
      </c>
    </row>
    <row r="709" spans="1:15">
      <c r="A709" s="45"/>
      <c r="B709" s="3" t="s">
        <v>152</v>
      </c>
      <c r="C709" s="45">
        <v>5176</v>
      </c>
      <c r="D709" s="45">
        <f>'LAUS File'!F603</f>
        <v>0</v>
      </c>
      <c r="E709" s="45">
        <f>'LAUS File'!G603</f>
        <v>0</v>
      </c>
      <c r="F709" s="45" t="e">
        <f>'LAUS File'!#REF!</f>
        <v>#REF!</v>
      </c>
      <c r="G709" s="45">
        <f>'LAUS File'!I603</f>
        <v>0</v>
      </c>
      <c r="H709" s="45">
        <f>'LAUS File'!J603</f>
        <v>0</v>
      </c>
      <c r="I709" s="45">
        <f>'LAUS File'!K603</f>
        <v>0</v>
      </c>
      <c r="J709" s="45">
        <f>'LAUS File'!L603</f>
        <v>0</v>
      </c>
      <c r="K709" s="45">
        <f>'LAUS File'!M603</f>
        <v>0</v>
      </c>
      <c r="L709" s="45">
        <f>'LAUS File'!N603</f>
        <v>0</v>
      </c>
      <c r="M709" s="45">
        <f>'LAUS File'!O603</f>
        <v>0</v>
      </c>
      <c r="N709" s="45">
        <f>'LAUS File'!P603</f>
        <v>0</v>
      </c>
      <c r="O709" s="45">
        <f>'LAUS File'!Q603</f>
        <v>0</v>
      </c>
    </row>
    <row r="710" spans="1:15">
      <c r="A710" s="45"/>
      <c r="B710" s="3" t="s">
        <v>2</v>
      </c>
      <c r="C710" s="45">
        <v>306</v>
      </c>
      <c r="D710" s="45">
        <f>'LAUS File'!F604</f>
        <v>0</v>
      </c>
      <c r="E710" s="45">
        <f>'LAUS File'!G604</f>
        <v>0</v>
      </c>
      <c r="F710" s="45" t="e">
        <f>'LAUS File'!#REF!</f>
        <v>#REF!</v>
      </c>
      <c r="G710" s="45">
        <f>'LAUS File'!I604</f>
        <v>0</v>
      </c>
      <c r="H710" s="45">
        <f>'LAUS File'!J604</f>
        <v>0</v>
      </c>
      <c r="I710" s="45">
        <f>'LAUS File'!K604</f>
        <v>0</v>
      </c>
      <c r="J710" s="45">
        <f>'LAUS File'!L604</f>
        <v>0</v>
      </c>
      <c r="K710" s="45">
        <f>'LAUS File'!M604</f>
        <v>0</v>
      </c>
      <c r="L710" s="45">
        <f>'LAUS File'!N604</f>
        <v>0</v>
      </c>
      <c r="M710" s="45">
        <f>'LAUS File'!O604</f>
        <v>0</v>
      </c>
      <c r="N710" s="45">
        <f>'LAUS File'!P604</f>
        <v>0</v>
      </c>
      <c r="O710" s="45">
        <f>'LAUS File'!Q604</f>
        <v>0</v>
      </c>
    </row>
    <row r="711" spans="1:15">
      <c r="A711" s="45"/>
      <c r="B711" s="3" t="s">
        <v>3</v>
      </c>
      <c r="C711" s="46">
        <v>5.6</v>
      </c>
      <c r="D711" s="46">
        <f>'LAUS File'!F605</f>
        <v>0</v>
      </c>
      <c r="E711" s="46">
        <f>'LAUS File'!G605</f>
        <v>0</v>
      </c>
      <c r="F711" s="46" t="e">
        <f>'LAUS File'!#REF!</f>
        <v>#REF!</v>
      </c>
      <c r="G711" s="46">
        <f>'LAUS File'!I605</f>
        <v>0</v>
      </c>
      <c r="H711" s="46">
        <f>'LAUS File'!J605</f>
        <v>0</v>
      </c>
      <c r="I711" s="46">
        <f>'LAUS File'!K605</f>
        <v>0</v>
      </c>
      <c r="J711" s="46">
        <f>'LAUS File'!L605</f>
        <v>0</v>
      </c>
      <c r="K711" s="46">
        <f>'LAUS File'!M605</f>
        <v>0</v>
      </c>
      <c r="L711" s="46">
        <f>'LAUS File'!N605</f>
        <v>0</v>
      </c>
      <c r="M711" s="46">
        <f>'LAUS File'!O605</f>
        <v>0</v>
      </c>
      <c r="N711" s="46">
        <f>'LAUS File'!P605</f>
        <v>0</v>
      </c>
      <c r="O711" s="46">
        <f>'LAUS File'!Q605</f>
        <v>0</v>
      </c>
    </row>
    <row r="712" spans="1:15">
      <c r="A712" s="45"/>
      <c r="B712" s="3"/>
      <c r="C712" s="46" t="s">
        <v>857</v>
      </c>
      <c r="D712" s="46"/>
      <c r="E712" s="46"/>
      <c r="F712" s="46"/>
      <c r="G712" s="46"/>
      <c r="H712" s="46"/>
      <c r="I712" s="46"/>
      <c r="J712" s="46"/>
      <c r="K712" s="46"/>
      <c r="L712" s="46"/>
      <c r="M712" s="46"/>
      <c r="N712" s="46"/>
      <c r="O712" s="46"/>
    </row>
    <row r="713" spans="1:15">
      <c r="A713" s="45" t="s">
        <v>100</v>
      </c>
      <c r="B713" s="3" t="s">
        <v>0</v>
      </c>
      <c r="C713" s="45">
        <v>8314</v>
      </c>
      <c r="D713" s="45">
        <f>'LAUS File'!F606</f>
        <v>0</v>
      </c>
      <c r="E713" s="45">
        <f>'LAUS File'!G606</f>
        <v>0</v>
      </c>
      <c r="F713" s="45" t="e">
        <f>'LAUS File'!#REF!</f>
        <v>#REF!</v>
      </c>
      <c r="G713" s="45">
        <f>'LAUS File'!I606</f>
        <v>0</v>
      </c>
      <c r="H713" s="45">
        <f>'LAUS File'!J606</f>
        <v>0</v>
      </c>
      <c r="I713" s="45">
        <f>'LAUS File'!K606</f>
        <v>0</v>
      </c>
      <c r="J713" s="45">
        <f>'LAUS File'!L606</f>
        <v>0</v>
      </c>
      <c r="K713" s="45">
        <f>'LAUS File'!M606</f>
        <v>0</v>
      </c>
      <c r="L713" s="45">
        <f>'LAUS File'!N606</f>
        <v>0</v>
      </c>
      <c r="M713" s="45">
        <f>'LAUS File'!O606</f>
        <v>0</v>
      </c>
      <c r="N713" s="45">
        <f>'LAUS File'!P606</f>
        <v>0</v>
      </c>
      <c r="O713" s="45">
        <f>'LAUS File'!Q606</f>
        <v>0</v>
      </c>
    </row>
    <row r="714" spans="1:15">
      <c r="A714" s="45"/>
      <c r="B714" s="3" t="s">
        <v>152</v>
      </c>
      <c r="C714" s="45">
        <v>7945</v>
      </c>
      <c r="D714" s="45">
        <f>'LAUS File'!F607</f>
        <v>0</v>
      </c>
      <c r="E714" s="45">
        <f>'LAUS File'!G607</f>
        <v>0</v>
      </c>
      <c r="F714" s="45" t="e">
        <f>'LAUS File'!#REF!</f>
        <v>#REF!</v>
      </c>
      <c r="G714" s="45">
        <f>'LAUS File'!I607</f>
        <v>0</v>
      </c>
      <c r="H714" s="45">
        <f>'LAUS File'!J607</f>
        <v>0</v>
      </c>
      <c r="I714" s="45">
        <f>'LAUS File'!K607</f>
        <v>0</v>
      </c>
      <c r="J714" s="45">
        <f>'LAUS File'!L607</f>
        <v>0</v>
      </c>
      <c r="K714" s="45">
        <f>'LAUS File'!M607</f>
        <v>0</v>
      </c>
      <c r="L714" s="45">
        <f>'LAUS File'!N607</f>
        <v>0</v>
      </c>
      <c r="M714" s="45">
        <f>'LAUS File'!O607</f>
        <v>0</v>
      </c>
      <c r="N714" s="45">
        <f>'LAUS File'!P607</f>
        <v>0</v>
      </c>
      <c r="O714" s="45">
        <f>'LAUS File'!Q607</f>
        <v>0</v>
      </c>
    </row>
    <row r="715" spans="1:15">
      <c r="A715" s="45"/>
      <c r="B715" s="3" t="s">
        <v>2</v>
      </c>
      <c r="C715" s="45">
        <v>369</v>
      </c>
      <c r="D715" s="45">
        <f>'LAUS File'!F608</f>
        <v>0</v>
      </c>
      <c r="E715" s="45">
        <f>'LAUS File'!G608</f>
        <v>0</v>
      </c>
      <c r="F715" s="45" t="e">
        <f>'LAUS File'!#REF!</f>
        <v>#REF!</v>
      </c>
      <c r="G715" s="45">
        <f>'LAUS File'!I608</f>
        <v>0</v>
      </c>
      <c r="H715" s="45">
        <f>'LAUS File'!J608</f>
        <v>0</v>
      </c>
      <c r="I715" s="45">
        <f>'LAUS File'!K608</f>
        <v>0</v>
      </c>
      <c r="J715" s="45">
        <f>'LAUS File'!L608</f>
        <v>0</v>
      </c>
      <c r="K715" s="45">
        <f>'LAUS File'!M608</f>
        <v>0</v>
      </c>
      <c r="L715" s="45">
        <f>'LAUS File'!N608</f>
        <v>0</v>
      </c>
      <c r="M715" s="45">
        <f>'LAUS File'!O608</f>
        <v>0</v>
      </c>
      <c r="N715" s="45">
        <f>'LAUS File'!P608</f>
        <v>0</v>
      </c>
      <c r="O715" s="45">
        <f>'LAUS File'!Q608</f>
        <v>0</v>
      </c>
    </row>
    <row r="716" spans="1:15">
      <c r="A716" s="45"/>
      <c r="B716" s="3" t="s">
        <v>3</v>
      </c>
      <c r="C716" s="46">
        <v>4.4000000000000004</v>
      </c>
      <c r="D716" s="46">
        <f>'LAUS File'!F609</f>
        <v>0</v>
      </c>
      <c r="E716" s="46">
        <f>'LAUS File'!G609</f>
        <v>0</v>
      </c>
      <c r="F716" s="46" t="e">
        <f>'LAUS File'!#REF!</f>
        <v>#REF!</v>
      </c>
      <c r="G716" s="46">
        <f>'LAUS File'!I609</f>
        <v>0</v>
      </c>
      <c r="H716" s="46">
        <f>'LAUS File'!J609</f>
        <v>0</v>
      </c>
      <c r="I716" s="46">
        <f>'LAUS File'!K609</f>
        <v>0</v>
      </c>
      <c r="J716" s="46">
        <f>'LAUS File'!L609</f>
        <v>0</v>
      </c>
      <c r="K716" s="46">
        <f>'LAUS File'!M609</f>
        <v>0</v>
      </c>
      <c r="L716" s="46">
        <f>'LAUS File'!N609</f>
        <v>0</v>
      </c>
      <c r="M716" s="46">
        <f>'LAUS File'!O609</f>
        <v>0</v>
      </c>
      <c r="N716" s="46">
        <f>'LAUS File'!P609</f>
        <v>0</v>
      </c>
      <c r="O716" s="46">
        <f>'LAUS File'!Q609</f>
        <v>0</v>
      </c>
    </row>
    <row r="717" spans="1:15">
      <c r="A717" s="45"/>
      <c r="B717" s="3"/>
      <c r="C717" s="21" t="s">
        <v>857</v>
      </c>
      <c r="D717" s="21"/>
      <c r="E717" s="21"/>
      <c r="F717" s="21"/>
      <c r="G717" s="21"/>
      <c r="H717" s="21"/>
      <c r="I717" s="21"/>
      <c r="J717" s="21"/>
      <c r="K717" s="21"/>
      <c r="L717" s="21"/>
      <c r="M717" s="21"/>
      <c r="N717" s="21"/>
      <c r="O717" s="21"/>
    </row>
    <row r="718" spans="1:15">
      <c r="A718" s="45" t="s">
        <v>183</v>
      </c>
      <c r="B718" s="3" t="s">
        <v>0</v>
      </c>
      <c r="C718" s="45">
        <v>19203</v>
      </c>
      <c r="D718" s="45">
        <f>'LAUS File'!F610</f>
        <v>0</v>
      </c>
      <c r="E718" s="45">
        <f>'LAUS File'!G610</f>
        <v>0</v>
      </c>
      <c r="F718" s="45" t="e">
        <f>'LAUS File'!#REF!</f>
        <v>#REF!</v>
      </c>
      <c r="G718" s="45">
        <f>'LAUS File'!I610</f>
        <v>0</v>
      </c>
      <c r="H718" s="45">
        <f>'LAUS File'!J610</f>
        <v>0</v>
      </c>
      <c r="I718" s="45">
        <f>'LAUS File'!K610</f>
        <v>0</v>
      </c>
      <c r="J718" s="45">
        <f>'LAUS File'!L610</f>
        <v>0</v>
      </c>
      <c r="K718" s="45">
        <f>'LAUS File'!M610</f>
        <v>0</v>
      </c>
      <c r="L718" s="45">
        <f>'LAUS File'!N610</f>
        <v>0</v>
      </c>
      <c r="M718" s="45">
        <f>'LAUS File'!O610</f>
        <v>0</v>
      </c>
      <c r="N718" s="45">
        <f>'LAUS File'!P610</f>
        <v>0</v>
      </c>
      <c r="O718" s="45">
        <f>'LAUS File'!Q610</f>
        <v>0</v>
      </c>
    </row>
    <row r="719" spans="1:15">
      <c r="A719" s="45"/>
      <c r="B719" s="3" t="s">
        <v>152</v>
      </c>
      <c r="C719" s="45">
        <v>17996</v>
      </c>
      <c r="D719" s="45">
        <f>'LAUS File'!F611</f>
        <v>0</v>
      </c>
      <c r="E719" s="45">
        <f>'LAUS File'!G611</f>
        <v>0</v>
      </c>
      <c r="F719" s="45" t="e">
        <f>'LAUS File'!#REF!</f>
        <v>#REF!</v>
      </c>
      <c r="G719" s="45">
        <f>'LAUS File'!I611</f>
        <v>0</v>
      </c>
      <c r="H719" s="45">
        <f>'LAUS File'!J611</f>
        <v>0</v>
      </c>
      <c r="I719" s="45">
        <f>'LAUS File'!K611</f>
        <v>0</v>
      </c>
      <c r="J719" s="45">
        <f>'LAUS File'!L611</f>
        <v>0</v>
      </c>
      <c r="K719" s="45">
        <f>'LAUS File'!M611</f>
        <v>0</v>
      </c>
      <c r="L719" s="45">
        <f>'LAUS File'!N611</f>
        <v>0</v>
      </c>
      <c r="M719" s="45">
        <f>'LAUS File'!O611</f>
        <v>0</v>
      </c>
      <c r="N719" s="45">
        <f>'LAUS File'!P611</f>
        <v>0</v>
      </c>
      <c r="O719" s="45">
        <f>'LAUS File'!Q611</f>
        <v>0</v>
      </c>
    </row>
    <row r="720" spans="1:15">
      <c r="A720" s="45"/>
      <c r="B720" s="3" t="s">
        <v>2</v>
      </c>
      <c r="C720" s="45">
        <v>1207</v>
      </c>
      <c r="D720" s="45">
        <f>'LAUS File'!F612</f>
        <v>0</v>
      </c>
      <c r="E720" s="45">
        <f>'LAUS File'!G612</f>
        <v>0</v>
      </c>
      <c r="F720" s="45" t="e">
        <f>'LAUS File'!#REF!</f>
        <v>#REF!</v>
      </c>
      <c r="G720" s="45">
        <f>'LAUS File'!I612</f>
        <v>0</v>
      </c>
      <c r="H720" s="45">
        <f>'LAUS File'!J612</f>
        <v>0</v>
      </c>
      <c r="I720" s="45">
        <f>'LAUS File'!K612</f>
        <v>0</v>
      </c>
      <c r="J720" s="45">
        <f>'LAUS File'!L612</f>
        <v>0</v>
      </c>
      <c r="K720" s="45">
        <f>'LAUS File'!M612</f>
        <v>0</v>
      </c>
      <c r="L720" s="45">
        <f>'LAUS File'!N612</f>
        <v>0</v>
      </c>
      <c r="M720" s="45">
        <f>'LAUS File'!O612</f>
        <v>0</v>
      </c>
      <c r="N720" s="45">
        <f>'LAUS File'!P612</f>
        <v>0</v>
      </c>
      <c r="O720" s="45">
        <f>'LAUS File'!Q612</f>
        <v>0</v>
      </c>
    </row>
    <row r="721" spans="1:15">
      <c r="A721" s="45"/>
      <c r="B721" s="3" t="s">
        <v>3</v>
      </c>
      <c r="C721" s="46">
        <v>6.3</v>
      </c>
      <c r="D721" s="46">
        <f>'LAUS File'!F613</f>
        <v>0</v>
      </c>
      <c r="E721" s="46">
        <f>'LAUS File'!G613</f>
        <v>0</v>
      </c>
      <c r="F721" s="46" t="e">
        <f>'LAUS File'!#REF!</f>
        <v>#REF!</v>
      </c>
      <c r="G721" s="46">
        <f>'LAUS File'!I613</f>
        <v>0</v>
      </c>
      <c r="H721" s="46">
        <f>'LAUS File'!J613</f>
        <v>0</v>
      </c>
      <c r="I721" s="46">
        <f>'LAUS File'!K613</f>
        <v>0</v>
      </c>
      <c r="J721" s="46">
        <f>'LAUS File'!L613</f>
        <v>0</v>
      </c>
      <c r="K721" s="46">
        <f>'LAUS File'!M613</f>
        <v>0</v>
      </c>
      <c r="L721" s="46">
        <f>'LAUS File'!N613</f>
        <v>0</v>
      </c>
      <c r="M721" s="46">
        <f>'LAUS File'!O613</f>
        <v>0</v>
      </c>
      <c r="N721" s="46">
        <f>'LAUS File'!P613</f>
        <v>0</v>
      </c>
      <c r="O721" s="46">
        <f>'LAUS File'!Q613</f>
        <v>0</v>
      </c>
    </row>
    <row r="722" spans="1:15">
      <c r="A722" s="45"/>
      <c r="B722" s="3"/>
      <c r="C722" s="21" t="s">
        <v>857</v>
      </c>
      <c r="D722" s="21"/>
      <c r="E722" s="21"/>
      <c r="F722" s="21"/>
      <c r="G722" s="21"/>
      <c r="H722" s="21"/>
      <c r="I722" s="21"/>
      <c r="J722" s="21"/>
      <c r="K722" s="21"/>
      <c r="L722" s="21"/>
      <c r="M722" s="21"/>
      <c r="N722" s="21"/>
      <c r="O722" s="21"/>
    </row>
    <row r="723" spans="1:15">
      <c r="A723" s="3" t="s">
        <v>38</v>
      </c>
      <c r="B723" s="3" t="s">
        <v>0</v>
      </c>
      <c r="C723" s="45">
        <v>18483</v>
      </c>
      <c r="D723" s="45">
        <f>'LAUS File'!F614</f>
        <v>0</v>
      </c>
      <c r="E723" s="45">
        <f>'LAUS File'!G614</f>
        <v>0</v>
      </c>
      <c r="F723" s="45" t="e">
        <f>'LAUS File'!#REF!</f>
        <v>#REF!</v>
      </c>
      <c r="G723" s="45">
        <f>'LAUS File'!I614</f>
        <v>0</v>
      </c>
      <c r="H723" s="45">
        <f>'LAUS File'!J614</f>
        <v>0</v>
      </c>
      <c r="I723" s="45">
        <f>'LAUS File'!K614</f>
        <v>0</v>
      </c>
      <c r="J723" s="45">
        <f>'LAUS File'!L614</f>
        <v>0</v>
      </c>
      <c r="K723" s="45">
        <f>'LAUS File'!M614</f>
        <v>0</v>
      </c>
      <c r="L723" s="45">
        <f>'LAUS File'!N614</f>
        <v>0</v>
      </c>
      <c r="M723" s="45">
        <f>'LAUS File'!O614</f>
        <v>0</v>
      </c>
      <c r="N723" s="45">
        <f>'LAUS File'!P614</f>
        <v>0</v>
      </c>
      <c r="O723" s="45">
        <f>'LAUS File'!Q614</f>
        <v>0</v>
      </c>
    </row>
    <row r="724" spans="1:15">
      <c r="A724" s="3"/>
      <c r="B724" s="3" t="s">
        <v>152</v>
      </c>
      <c r="C724" s="45">
        <v>17558</v>
      </c>
      <c r="D724" s="45">
        <f>'LAUS File'!F615</f>
        <v>0</v>
      </c>
      <c r="E724" s="45">
        <f>'LAUS File'!G615</f>
        <v>0</v>
      </c>
      <c r="F724" s="45" t="e">
        <f>'LAUS File'!#REF!</f>
        <v>#REF!</v>
      </c>
      <c r="G724" s="45">
        <f>'LAUS File'!I615</f>
        <v>0</v>
      </c>
      <c r="H724" s="45">
        <f>'LAUS File'!J615</f>
        <v>0</v>
      </c>
      <c r="I724" s="45">
        <f>'LAUS File'!K615</f>
        <v>0</v>
      </c>
      <c r="J724" s="45">
        <f>'LAUS File'!L615</f>
        <v>0</v>
      </c>
      <c r="K724" s="45">
        <f>'LAUS File'!M615</f>
        <v>0</v>
      </c>
      <c r="L724" s="45">
        <f>'LAUS File'!N615</f>
        <v>0</v>
      </c>
      <c r="M724" s="45">
        <f>'LAUS File'!O615</f>
        <v>0</v>
      </c>
      <c r="N724" s="45">
        <f>'LAUS File'!P615</f>
        <v>0</v>
      </c>
      <c r="O724" s="45">
        <f>'LAUS File'!Q615</f>
        <v>0</v>
      </c>
    </row>
    <row r="725" spans="1:15">
      <c r="A725" s="3"/>
      <c r="B725" s="3" t="s">
        <v>2</v>
      </c>
      <c r="C725" s="45">
        <v>925</v>
      </c>
      <c r="D725" s="45">
        <f>'LAUS File'!F616</f>
        <v>0</v>
      </c>
      <c r="E725" s="45">
        <f>'LAUS File'!G616</f>
        <v>0</v>
      </c>
      <c r="F725" s="45" t="e">
        <f>'LAUS File'!#REF!</f>
        <v>#REF!</v>
      </c>
      <c r="G725" s="45">
        <f>'LAUS File'!I616</f>
        <v>0</v>
      </c>
      <c r="H725" s="45">
        <f>'LAUS File'!J616</f>
        <v>0</v>
      </c>
      <c r="I725" s="45">
        <f>'LAUS File'!K616</f>
        <v>0</v>
      </c>
      <c r="J725" s="45">
        <f>'LAUS File'!L616</f>
        <v>0</v>
      </c>
      <c r="K725" s="45">
        <f>'LAUS File'!M616</f>
        <v>0</v>
      </c>
      <c r="L725" s="45">
        <f>'LAUS File'!N616</f>
        <v>0</v>
      </c>
      <c r="M725" s="45">
        <f>'LAUS File'!O616</f>
        <v>0</v>
      </c>
      <c r="N725" s="45">
        <f>'LAUS File'!P616</f>
        <v>0</v>
      </c>
      <c r="O725" s="45">
        <f>'LAUS File'!Q616</f>
        <v>0</v>
      </c>
    </row>
    <row r="726" spans="1:15">
      <c r="A726" s="3"/>
      <c r="B726" s="3" t="s">
        <v>3</v>
      </c>
      <c r="C726" s="46">
        <v>5</v>
      </c>
      <c r="D726" s="46">
        <f>'LAUS File'!F617</f>
        <v>0</v>
      </c>
      <c r="E726" s="46">
        <f>'LAUS File'!G617</f>
        <v>0</v>
      </c>
      <c r="F726" s="46" t="e">
        <f>'LAUS File'!#REF!</f>
        <v>#REF!</v>
      </c>
      <c r="G726" s="46">
        <f>'LAUS File'!I617</f>
        <v>0</v>
      </c>
      <c r="H726" s="46">
        <f>'LAUS File'!J617</f>
        <v>0</v>
      </c>
      <c r="I726" s="46">
        <f>'LAUS File'!K617</f>
        <v>0</v>
      </c>
      <c r="J726" s="46">
        <f>'LAUS File'!L617</f>
        <v>0</v>
      </c>
      <c r="K726" s="46">
        <f>'LAUS File'!M617</f>
        <v>0</v>
      </c>
      <c r="L726" s="46">
        <f>'LAUS File'!N617</f>
        <v>0</v>
      </c>
      <c r="M726" s="46">
        <f>'LAUS File'!O617</f>
        <v>0</v>
      </c>
      <c r="N726" s="46">
        <f>'LAUS File'!P617</f>
        <v>0</v>
      </c>
      <c r="O726" s="46">
        <f>'LAUS File'!Q617</f>
        <v>0</v>
      </c>
    </row>
    <row r="727" spans="1:15">
      <c r="A727" s="3"/>
      <c r="B727" s="3"/>
      <c r="C727" s="21" t="s">
        <v>857</v>
      </c>
      <c r="D727" s="21"/>
      <c r="E727" s="21"/>
      <c r="F727" s="21"/>
      <c r="G727" s="21"/>
      <c r="H727" s="21"/>
      <c r="I727" s="21"/>
      <c r="J727" s="21"/>
      <c r="K727" s="21"/>
      <c r="L727" s="21"/>
      <c r="M727" s="21"/>
      <c r="N727" s="21"/>
      <c r="O727" s="21"/>
    </row>
    <row r="728" spans="1:15">
      <c r="A728" s="45" t="s">
        <v>634</v>
      </c>
      <c r="B728" s="3" t="s">
        <v>0</v>
      </c>
      <c r="C728" s="45">
        <v>413</v>
      </c>
      <c r="D728" s="45">
        <f>'LAUS File'!F618</f>
        <v>0</v>
      </c>
      <c r="E728" s="45">
        <f>'LAUS File'!G618</f>
        <v>0</v>
      </c>
      <c r="F728" s="45" t="e">
        <f>'LAUS File'!#REF!</f>
        <v>#REF!</v>
      </c>
      <c r="G728" s="45">
        <f>'LAUS File'!I618</f>
        <v>0</v>
      </c>
      <c r="H728" s="45">
        <f>'LAUS File'!J618</f>
        <v>0</v>
      </c>
      <c r="I728" s="45">
        <f>'LAUS File'!K618</f>
        <v>0</v>
      </c>
      <c r="J728" s="45">
        <f>'LAUS File'!L618</f>
        <v>0</v>
      </c>
      <c r="K728" s="45">
        <f>'LAUS File'!M618</f>
        <v>0</v>
      </c>
      <c r="L728" s="45">
        <f>'LAUS File'!N618</f>
        <v>0</v>
      </c>
      <c r="M728" s="45">
        <f>'LAUS File'!O618</f>
        <v>0</v>
      </c>
      <c r="N728" s="45">
        <f>'LAUS File'!P618</f>
        <v>0</v>
      </c>
      <c r="O728" s="45">
        <f>'LAUS File'!Q618</f>
        <v>0</v>
      </c>
    </row>
    <row r="729" spans="1:15">
      <c r="A729" s="45"/>
      <c r="B729" s="3" t="s">
        <v>152</v>
      </c>
      <c r="C729" s="45">
        <v>386</v>
      </c>
      <c r="D729" s="45">
        <f>'LAUS File'!F619</f>
        <v>0</v>
      </c>
      <c r="E729" s="45">
        <f>'LAUS File'!G619</f>
        <v>0</v>
      </c>
      <c r="F729" s="45" t="e">
        <f>'LAUS File'!#REF!</f>
        <v>#REF!</v>
      </c>
      <c r="G729" s="45">
        <f>'LAUS File'!I619</f>
        <v>0</v>
      </c>
      <c r="H729" s="45">
        <f>'LAUS File'!J619</f>
        <v>0</v>
      </c>
      <c r="I729" s="45">
        <f>'LAUS File'!K619</f>
        <v>0</v>
      </c>
      <c r="J729" s="45">
        <f>'LAUS File'!L619</f>
        <v>0</v>
      </c>
      <c r="K729" s="45">
        <f>'LAUS File'!M619</f>
        <v>0</v>
      </c>
      <c r="L729" s="45">
        <f>'LAUS File'!N619</f>
        <v>0</v>
      </c>
      <c r="M729" s="45">
        <f>'LAUS File'!O619</f>
        <v>0</v>
      </c>
      <c r="N729" s="45">
        <f>'LAUS File'!P619</f>
        <v>0</v>
      </c>
      <c r="O729" s="45">
        <f>'LAUS File'!Q619</f>
        <v>0</v>
      </c>
    </row>
    <row r="730" spans="1:15">
      <c r="A730" s="45"/>
      <c r="B730" s="3" t="s">
        <v>2</v>
      </c>
      <c r="C730" s="45">
        <v>27</v>
      </c>
      <c r="D730" s="45">
        <f>'LAUS File'!F620</f>
        <v>0</v>
      </c>
      <c r="E730" s="45">
        <f>'LAUS File'!G620</f>
        <v>0</v>
      </c>
      <c r="F730" s="45" t="e">
        <f>'LAUS File'!#REF!</f>
        <v>#REF!</v>
      </c>
      <c r="G730" s="45">
        <f>'LAUS File'!I620</f>
        <v>0</v>
      </c>
      <c r="H730" s="45">
        <f>'LAUS File'!J620</f>
        <v>0</v>
      </c>
      <c r="I730" s="45">
        <f>'LAUS File'!K620</f>
        <v>0</v>
      </c>
      <c r="J730" s="45">
        <f>'LAUS File'!L620</f>
        <v>0</v>
      </c>
      <c r="K730" s="45">
        <f>'LAUS File'!M620</f>
        <v>0</v>
      </c>
      <c r="L730" s="45">
        <f>'LAUS File'!N620</f>
        <v>0</v>
      </c>
      <c r="M730" s="45">
        <f>'LAUS File'!O620</f>
        <v>0</v>
      </c>
      <c r="N730" s="45">
        <f>'LAUS File'!P620</f>
        <v>0</v>
      </c>
      <c r="O730" s="45">
        <f>'LAUS File'!Q620</f>
        <v>0</v>
      </c>
    </row>
    <row r="731" spans="1:15">
      <c r="A731" s="45"/>
      <c r="B731" s="3" t="s">
        <v>3</v>
      </c>
      <c r="C731" s="46">
        <v>6.5</v>
      </c>
      <c r="D731" s="46">
        <f>'LAUS File'!F621</f>
        <v>0</v>
      </c>
      <c r="E731" s="46">
        <f>'LAUS File'!G621</f>
        <v>0</v>
      </c>
      <c r="F731" s="46" t="e">
        <f>'LAUS File'!#REF!</f>
        <v>#REF!</v>
      </c>
      <c r="G731" s="46">
        <f>'LAUS File'!I621</f>
        <v>0</v>
      </c>
      <c r="H731" s="46">
        <f>'LAUS File'!J621</f>
        <v>0</v>
      </c>
      <c r="I731" s="46">
        <f>'LAUS File'!K621</f>
        <v>0</v>
      </c>
      <c r="J731" s="46">
        <f>'LAUS File'!L621</f>
        <v>0</v>
      </c>
      <c r="K731" s="46">
        <f>'LAUS File'!M621</f>
        <v>0</v>
      </c>
      <c r="L731" s="46">
        <f>'LAUS File'!N621</f>
        <v>0</v>
      </c>
      <c r="M731" s="46">
        <f>'LAUS File'!O621</f>
        <v>0</v>
      </c>
      <c r="N731" s="46">
        <f>'LAUS File'!P621</f>
        <v>0</v>
      </c>
      <c r="O731" s="46">
        <f>'LAUS File'!Q621</f>
        <v>0</v>
      </c>
    </row>
    <row r="732" spans="1:15">
      <c r="A732" s="45"/>
      <c r="B732" s="3"/>
      <c r="C732" s="21" t="s">
        <v>857</v>
      </c>
      <c r="D732" s="21"/>
      <c r="E732" s="21"/>
      <c r="F732" s="21"/>
      <c r="G732" s="21"/>
      <c r="H732" s="21"/>
      <c r="I732" s="21"/>
      <c r="J732" s="21"/>
      <c r="K732" s="21"/>
      <c r="L732" s="21"/>
      <c r="M732" s="21"/>
      <c r="N732" s="21"/>
      <c r="O732" s="21"/>
    </row>
    <row r="733" spans="1:15">
      <c r="A733" s="45" t="s">
        <v>101</v>
      </c>
      <c r="B733" s="3" t="s">
        <v>0</v>
      </c>
      <c r="C733" s="45">
        <v>16598</v>
      </c>
      <c r="D733" s="45">
        <f>'LAUS File'!F622</f>
        <v>0</v>
      </c>
      <c r="E733" s="45">
        <f>'LAUS File'!G622</f>
        <v>0</v>
      </c>
      <c r="F733" s="45" t="e">
        <f>'LAUS File'!#REF!</f>
        <v>#REF!</v>
      </c>
      <c r="G733" s="45">
        <f>'LAUS File'!I622</f>
        <v>0</v>
      </c>
      <c r="H733" s="45">
        <f>'LAUS File'!J622</f>
        <v>0</v>
      </c>
      <c r="I733" s="45">
        <f>'LAUS File'!K622</f>
        <v>0</v>
      </c>
      <c r="J733" s="45">
        <f>'LAUS File'!L622</f>
        <v>0</v>
      </c>
      <c r="K733" s="45">
        <f>'LAUS File'!M622</f>
        <v>0</v>
      </c>
      <c r="L733" s="45">
        <f>'LAUS File'!N622</f>
        <v>0</v>
      </c>
      <c r="M733" s="45">
        <f>'LAUS File'!O622</f>
        <v>0</v>
      </c>
      <c r="N733" s="45">
        <f>'LAUS File'!P622</f>
        <v>0</v>
      </c>
      <c r="O733" s="45">
        <f>'LAUS File'!Q622</f>
        <v>0</v>
      </c>
    </row>
    <row r="734" spans="1:15">
      <c r="A734" s="45"/>
      <c r="B734" s="3" t="s">
        <v>152</v>
      </c>
      <c r="C734" s="45">
        <v>15706</v>
      </c>
      <c r="D734" s="45">
        <f>'LAUS File'!F623</f>
        <v>0</v>
      </c>
      <c r="E734" s="45">
        <f>'LAUS File'!G623</f>
        <v>0</v>
      </c>
      <c r="F734" s="45" t="e">
        <f>'LAUS File'!#REF!</f>
        <v>#REF!</v>
      </c>
      <c r="G734" s="45">
        <f>'LAUS File'!I623</f>
        <v>0</v>
      </c>
      <c r="H734" s="45">
        <f>'LAUS File'!J623</f>
        <v>0</v>
      </c>
      <c r="I734" s="45">
        <f>'LAUS File'!K623</f>
        <v>0</v>
      </c>
      <c r="J734" s="45">
        <f>'LAUS File'!L623</f>
        <v>0</v>
      </c>
      <c r="K734" s="45">
        <f>'LAUS File'!M623</f>
        <v>0</v>
      </c>
      <c r="L734" s="45">
        <f>'LAUS File'!N623</f>
        <v>0</v>
      </c>
      <c r="M734" s="45">
        <f>'LAUS File'!O623</f>
        <v>0</v>
      </c>
      <c r="N734" s="45">
        <f>'LAUS File'!P623</f>
        <v>0</v>
      </c>
      <c r="O734" s="45">
        <f>'LAUS File'!Q623</f>
        <v>0</v>
      </c>
    </row>
    <row r="735" spans="1:15">
      <c r="A735" s="45"/>
      <c r="B735" s="3" t="s">
        <v>2</v>
      </c>
      <c r="C735" s="45">
        <v>892</v>
      </c>
      <c r="D735" s="45">
        <f>'LAUS File'!F624</f>
        <v>0</v>
      </c>
      <c r="E735" s="45">
        <f>'LAUS File'!G624</f>
        <v>0</v>
      </c>
      <c r="F735" s="45" t="e">
        <f>'LAUS File'!#REF!</f>
        <v>#REF!</v>
      </c>
      <c r="G735" s="45">
        <f>'LAUS File'!I624</f>
        <v>0</v>
      </c>
      <c r="H735" s="45">
        <f>'LAUS File'!J624</f>
        <v>0</v>
      </c>
      <c r="I735" s="45">
        <f>'LAUS File'!K624</f>
        <v>0</v>
      </c>
      <c r="J735" s="45">
        <f>'LAUS File'!L624</f>
        <v>0</v>
      </c>
      <c r="K735" s="45">
        <f>'LAUS File'!M624</f>
        <v>0</v>
      </c>
      <c r="L735" s="45">
        <f>'LAUS File'!N624</f>
        <v>0</v>
      </c>
      <c r="M735" s="45">
        <f>'LAUS File'!O624</f>
        <v>0</v>
      </c>
      <c r="N735" s="45">
        <f>'LAUS File'!P624</f>
        <v>0</v>
      </c>
      <c r="O735" s="45">
        <f>'LAUS File'!Q624</f>
        <v>0</v>
      </c>
    </row>
    <row r="736" spans="1:15">
      <c r="A736" s="45"/>
      <c r="B736" s="3" t="s">
        <v>3</v>
      </c>
      <c r="C736" s="46">
        <v>5.4</v>
      </c>
      <c r="D736" s="46">
        <f>'LAUS File'!F625</f>
        <v>0</v>
      </c>
      <c r="E736" s="46">
        <f>'LAUS File'!G625</f>
        <v>0</v>
      </c>
      <c r="F736" s="46" t="e">
        <f>'LAUS File'!#REF!</f>
        <v>#REF!</v>
      </c>
      <c r="G736" s="46">
        <f>'LAUS File'!I625</f>
        <v>0</v>
      </c>
      <c r="H736" s="46">
        <f>'LAUS File'!J625</f>
        <v>0</v>
      </c>
      <c r="I736" s="46">
        <f>'LAUS File'!K625</f>
        <v>0</v>
      </c>
      <c r="J736" s="46">
        <f>'LAUS File'!L625</f>
        <v>0</v>
      </c>
      <c r="K736" s="46">
        <f>'LAUS File'!M625</f>
        <v>0</v>
      </c>
      <c r="L736" s="46">
        <f>'LAUS File'!N625</f>
        <v>0</v>
      </c>
      <c r="M736" s="46">
        <f>'LAUS File'!O625</f>
        <v>0</v>
      </c>
      <c r="N736" s="46">
        <f>'LAUS File'!P625</f>
        <v>0</v>
      </c>
      <c r="O736" s="46">
        <f>'LAUS File'!Q625</f>
        <v>0</v>
      </c>
    </row>
    <row r="737" spans="1:15">
      <c r="A737" s="45"/>
      <c r="B737" s="3"/>
      <c r="C737" s="21" t="s">
        <v>857</v>
      </c>
      <c r="D737" s="21"/>
      <c r="E737" s="21"/>
      <c r="F737" s="21"/>
      <c r="G737" s="21"/>
      <c r="H737" s="21"/>
      <c r="I737" s="21"/>
      <c r="J737" s="21"/>
      <c r="K737" s="21"/>
      <c r="L737" s="21"/>
      <c r="M737" s="21"/>
      <c r="N737" s="21"/>
      <c r="O737" s="21"/>
    </row>
    <row r="738" spans="1:15">
      <c r="A738" s="45" t="s">
        <v>146</v>
      </c>
      <c r="B738" s="3" t="s">
        <v>0</v>
      </c>
      <c r="C738" s="45">
        <v>1527</v>
      </c>
      <c r="D738" s="45">
        <f>'LAUS File'!F626</f>
        <v>0</v>
      </c>
      <c r="E738" s="45">
        <f>'LAUS File'!G626</f>
        <v>0</v>
      </c>
      <c r="F738" s="45" t="e">
        <f>'LAUS File'!#REF!</f>
        <v>#REF!</v>
      </c>
      <c r="G738" s="45">
        <f>'LAUS File'!I626</f>
        <v>0</v>
      </c>
      <c r="H738" s="45">
        <f>'LAUS File'!J626</f>
        <v>0</v>
      </c>
      <c r="I738" s="45">
        <f>'LAUS File'!K626</f>
        <v>0</v>
      </c>
      <c r="J738" s="45">
        <f>'LAUS File'!L626</f>
        <v>0</v>
      </c>
      <c r="K738" s="45">
        <f>'LAUS File'!M626</f>
        <v>0</v>
      </c>
      <c r="L738" s="45">
        <f>'LAUS File'!N626</f>
        <v>0</v>
      </c>
      <c r="M738" s="45">
        <f>'LAUS File'!O626</f>
        <v>0</v>
      </c>
      <c r="N738" s="45">
        <f>'LAUS File'!P626</f>
        <v>0</v>
      </c>
      <c r="O738" s="45">
        <f>'LAUS File'!Q626</f>
        <v>0</v>
      </c>
    </row>
    <row r="739" spans="1:15">
      <c r="A739" s="45"/>
      <c r="B739" s="3" t="s">
        <v>152</v>
      </c>
      <c r="C739" s="45">
        <v>1453</v>
      </c>
      <c r="D739" s="45">
        <f>'LAUS File'!F627</f>
        <v>0</v>
      </c>
      <c r="E739" s="45">
        <f>'LAUS File'!G627</f>
        <v>0</v>
      </c>
      <c r="F739" s="45" t="e">
        <f>'LAUS File'!#REF!</f>
        <v>#REF!</v>
      </c>
      <c r="G739" s="45">
        <f>'LAUS File'!I627</f>
        <v>0</v>
      </c>
      <c r="H739" s="45">
        <f>'LAUS File'!J627</f>
        <v>0</v>
      </c>
      <c r="I739" s="45">
        <f>'LAUS File'!K627</f>
        <v>0</v>
      </c>
      <c r="J739" s="45">
        <f>'LAUS File'!L627</f>
        <v>0</v>
      </c>
      <c r="K739" s="45">
        <f>'LAUS File'!M627</f>
        <v>0</v>
      </c>
      <c r="L739" s="45">
        <f>'LAUS File'!N627</f>
        <v>0</v>
      </c>
      <c r="M739" s="45">
        <f>'LAUS File'!O627</f>
        <v>0</v>
      </c>
      <c r="N739" s="45">
        <f>'LAUS File'!P627</f>
        <v>0</v>
      </c>
      <c r="O739" s="45">
        <f>'LAUS File'!Q627</f>
        <v>0</v>
      </c>
    </row>
    <row r="740" spans="1:15">
      <c r="A740" s="45"/>
      <c r="B740" s="3" t="s">
        <v>2</v>
      </c>
      <c r="C740" s="45">
        <v>74</v>
      </c>
      <c r="D740" s="45">
        <f>'LAUS File'!F628</f>
        <v>0</v>
      </c>
      <c r="E740" s="45">
        <f>'LAUS File'!G628</f>
        <v>0</v>
      </c>
      <c r="F740" s="45" t="e">
        <f>'LAUS File'!#REF!</f>
        <v>#REF!</v>
      </c>
      <c r="G740" s="45">
        <f>'LAUS File'!I628</f>
        <v>0</v>
      </c>
      <c r="H740" s="45">
        <f>'LAUS File'!J628</f>
        <v>0</v>
      </c>
      <c r="I740" s="45">
        <f>'LAUS File'!K628</f>
        <v>0</v>
      </c>
      <c r="J740" s="45">
        <f>'LAUS File'!L628</f>
        <v>0</v>
      </c>
      <c r="K740" s="45">
        <f>'LAUS File'!M628</f>
        <v>0</v>
      </c>
      <c r="L740" s="45">
        <f>'LAUS File'!N628</f>
        <v>0</v>
      </c>
      <c r="M740" s="45">
        <f>'LAUS File'!O628</f>
        <v>0</v>
      </c>
      <c r="N740" s="45">
        <f>'LAUS File'!P628</f>
        <v>0</v>
      </c>
      <c r="O740" s="45">
        <f>'LAUS File'!Q628</f>
        <v>0</v>
      </c>
    </row>
    <row r="741" spans="1:15">
      <c r="A741" s="45"/>
      <c r="B741" s="3" t="s">
        <v>3</v>
      </c>
      <c r="C741" s="46">
        <v>4.8</v>
      </c>
      <c r="D741" s="46">
        <f>'LAUS File'!F629</f>
        <v>0</v>
      </c>
      <c r="E741" s="46">
        <f>'LAUS File'!G629</f>
        <v>0</v>
      </c>
      <c r="F741" s="46" t="e">
        <f>'LAUS File'!#REF!</f>
        <v>#REF!</v>
      </c>
      <c r="G741" s="46">
        <f>'LAUS File'!I629</f>
        <v>0</v>
      </c>
      <c r="H741" s="46">
        <f>'LAUS File'!J629</f>
        <v>0</v>
      </c>
      <c r="I741" s="46">
        <f>'LAUS File'!K629</f>
        <v>0</v>
      </c>
      <c r="J741" s="46">
        <f>'LAUS File'!L629</f>
        <v>0</v>
      </c>
      <c r="K741" s="46">
        <f>'LAUS File'!M629</f>
        <v>0</v>
      </c>
      <c r="L741" s="46">
        <f>'LAUS File'!N629</f>
        <v>0</v>
      </c>
      <c r="M741" s="46">
        <f>'LAUS File'!O629</f>
        <v>0</v>
      </c>
      <c r="N741" s="46">
        <f>'LAUS File'!P629</f>
        <v>0</v>
      </c>
      <c r="O741" s="46">
        <f>'LAUS File'!Q629</f>
        <v>0</v>
      </c>
    </row>
    <row r="742" spans="1:15">
      <c r="A742" s="45"/>
      <c r="B742" s="3"/>
      <c r="C742" s="46" t="s">
        <v>857</v>
      </c>
      <c r="D742" s="46"/>
      <c r="E742" s="46"/>
      <c r="F742" s="46"/>
      <c r="G742" s="46"/>
      <c r="H742" s="46"/>
      <c r="I742" s="46"/>
      <c r="J742" s="46"/>
      <c r="K742" s="46"/>
      <c r="L742" s="46"/>
      <c r="M742" s="46"/>
      <c r="N742" s="46"/>
      <c r="O742" s="46"/>
    </row>
    <row r="743" spans="1:15">
      <c r="A743" s="45" t="s">
        <v>125</v>
      </c>
      <c r="B743" s="3" t="s">
        <v>0</v>
      </c>
      <c r="C743" s="45">
        <v>24315</v>
      </c>
      <c r="D743" s="45">
        <f>'LAUS File'!F630</f>
        <v>0</v>
      </c>
      <c r="E743" s="45">
        <f>'LAUS File'!G630</f>
        <v>0</v>
      </c>
      <c r="F743" s="45" t="e">
        <f>'LAUS File'!#REF!</f>
        <v>#REF!</v>
      </c>
      <c r="G743" s="45">
        <f>'LAUS File'!I630</f>
        <v>0</v>
      </c>
      <c r="H743" s="45">
        <f>'LAUS File'!J630</f>
        <v>0</v>
      </c>
      <c r="I743" s="45">
        <f>'LAUS File'!K630</f>
        <v>0</v>
      </c>
      <c r="J743" s="45">
        <f>'LAUS File'!L630</f>
        <v>0</v>
      </c>
      <c r="K743" s="45">
        <f>'LAUS File'!M630</f>
        <v>0</v>
      </c>
      <c r="L743" s="45">
        <f>'LAUS File'!N630</f>
        <v>0</v>
      </c>
      <c r="M743" s="45">
        <f>'LAUS File'!O630</f>
        <v>0</v>
      </c>
      <c r="N743" s="45">
        <f>'LAUS File'!P630</f>
        <v>0</v>
      </c>
      <c r="O743" s="45">
        <f>'LAUS File'!Q630</f>
        <v>0</v>
      </c>
    </row>
    <row r="744" spans="1:15">
      <c r="A744" s="45"/>
      <c r="B744" s="3" t="s">
        <v>152</v>
      </c>
      <c r="C744" s="45">
        <v>23112</v>
      </c>
      <c r="D744" s="45">
        <f>'LAUS File'!F631</f>
        <v>0</v>
      </c>
      <c r="E744" s="45">
        <f>'LAUS File'!G631</f>
        <v>0</v>
      </c>
      <c r="F744" s="45" t="e">
        <f>'LAUS File'!#REF!</f>
        <v>#REF!</v>
      </c>
      <c r="G744" s="45">
        <f>'LAUS File'!I631</f>
        <v>0</v>
      </c>
      <c r="H744" s="45">
        <f>'LAUS File'!J631</f>
        <v>0</v>
      </c>
      <c r="I744" s="45">
        <f>'LAUS File'!K631</f>
        <v>0</v>
      </c>
      <c r="J744" s="45">
        <f>'LAUS File'!L631</f>
        <v>0</v>
      </c>
      <c r="K744" s="45">
        <f>'LAUS File'!M631</f>
        <v>0</v>
      </c>
      <c r="L744" s="45">
        <f>'LAUS File'!N631</f>
        <v>0</v>
      </c>
      <c r="M744" s="45">
        <f>'LAUS File'!O631</f>
        <v>0</v>
      </c>
      <c r="N744" s="45">
        <f>'LAUS File'!P631</f>
        <v>0</v>
      </c>
      <c r="O744" s="45">
        <f>'LAUS File'!Q631</f>
        <v>0</v>
      </c>
    </row>
    <row r="745" spans="1:15">
      <c r="A745" s="45"/>
      <c r="B745" s="3" t="s">
        <v>2</v>
      </c>
      <c r="C745" s="45">
        <v>1203</v>
      </c>
      <c r="D745" s="45">
        <f>'LAUS File'!F632</f>
        <v>0</v>
      </c>
      <c r="E745" s="45">
        <f>'LAUS File'!G632</f>
        <v>0</v>
      </c>
      <c r="F745" s="45" t="e">
        <f>'LAUS File'!#REF!</f>
        <v>#REF!</v>
      </c>
      <c r="G745" s="45">
        <f>'LAUS File'!I632</f>
        <v>0</v>
      </c>
      <c r="H745" s="45">
        <f>'LAUS File'!J632</f>
        <v>0</v>
      </c>
      <c r="I745" s="45">
        <f>'LAUS File'!K632</f>
        <v>0</v>
      </c>
      <c r="J745" s="45">
        <f>'LAUS File'!L632</f>
        <v>0</v>
      </c>
      <c r="K745" s="45">
        <f>'LAUS File'!M632</f>
        <v>0</v>
      </c>
      <c r="L745" s="45">
        <f>'LAUS File'!N632</f>
        <v>0</v>
      </c>
      <c r="M745" s="45">
        <f>'LAUS File'!O632</f>
        <v>0</v>
      </c>
      <c r="N745" s="45">
        <f>'LAUS File'!P632</f>
        <v>0</v>
      </c>
      <c r="O745" s="45">
        <f>'LAUS File'!Q632</f>
        <v>0</v>
      </c>
    </row>
    <row r="746" spans="1:15">
      <c r="A746" s="45"/>
      <c r="B746" s="3" t="s">
        <v>3</v>
      </c>
      <c r="C746" s="46">
        <v>4.9000000000000004</v>
      </c>
      <c r="D746" s="46">
        <f>'LAUS File'!F633</f>
        <v>0</v>
      </c>
      <c r="E746" s="46">
        <f>'LAUS File'!G633</f>
        <v>0</v>
      </c>
      <c r="F746" s="46" t="e">
        <f>'LAUS File'!#REF!</f>
        <v>#REF!</v>
      </c>
      <c r="G746" s="46">
        <f>'LAUS File'!I633</f>
        <v>0</v>
      </c>
      <c r="H746" s="46">
        <f>'LAUS File'!J633</f>
        <v>0</v>
      </c>
      <c r="I746" s="46">
        <f>'LAUS File'!K633</f>
        <v>0</v>
      </c>
      <c r="J746" s="46">
        <f>'LAUS File'!L633</f>
        <v>0</v>
      </c>
      <c r="K746" s="46">
        <f>'LAUS File'!M633</f>
        <v>0</v>
      </c>
      <c r="L746" s="46">
        <f>'LAUS File'!N633</f>
        <v>0</v>
      </c>
      <c r="M746" s="46">
        <f>'LAUS File'!O633</f>
        <v>0</v>
      </c>
      <c r="N746" s="46">
        <f>'LAUS File'!P633</f>
        <v>0</v>
      </c>
      <c r="O746" s="46">
        <f>'LAUS File'!Q633</f>
        <v>0</v>
      </c>
    </row>
    <row r="747" spans="1:15">
      <c r="A747" s="45"/>
      <c r="B747" s="3"/>
      <c r="C747" s="21" t="s">
        <v>857</v>
      </c>
      <c r="D747" s="21"/>
      <c r="E747" s="21"/>
      <c r="F747" s="21"/>
      <c r="G747" s="21"/>
      <c r="H747" s="21"/>
      <c r="I747" s="21"/>
      <c r="J747" s="21"/>
      <c r="K747" s="21"/>
      <c r="L747" s="21"/>
      <c r="M747" s="21"/>
      <c r="N747" s="21"/>
      <c r="O747" s="21"/>
    </row>
    <row r="748" spans="1:15">
      <c r="A748" s="45" t="s">
        <v>184</v>
      </c>
      <c r="B748" s="3" t="s">
        <v>0</v>
      </c>
      <c r="C748" s="45">
        <v>709</v>
      </c>
      <c r="D748" s="45">
        <f>'LAUS File'!F634</f>
        <v>0</v>
      </c>
      <c r="E748" s="45">
        <f>'LAUS File'!G634</f>
        <v>0</v>
      </c>
      <c r="F748" s="45" t="e">
        <f>'LAUS File'!#REF!</f>
        <v>#REF!</v>
      </c>
      <c r="G748" s="45">
        <f>'LAUS File'!I634</f>
        <v>0</v>
      </c>
      <c r="H748" s="45">
        <f>'LAUS File'!J634</f>
        <v>0</v>
      </c>
      <c r="I748" s="45">
        <f>'LAUS File'!K634</f>
        <v>0</v>
      </c>
      <c r="J748" s="45">
        <f>'LAUS File'!L634</f>
        <v>0</v>
      </c>
      <c r="K748" s="45">
        <f>'LAUS File'!M634</f>
        <v>0</v>
      </c>
      <c r="L748" s="45">
        <f>'LAUS File'!N634</f>
        <v>0</v>
      </c>
      <c r="M748" s="45">
        <f>'LAUS File'!O634</f>
        <v>0</v>
      </c>
      <c r="N748" s="45">
        <f>'LAUS File'!P634</f>
        <v>0</v>
      </c>
      <c r="O748" s="45">
        <f>'LAUS File'!Q634</f>
        <v>0</v>
      </c>
    </row>
    <row r="749" spans="1:15">
      <c r="A749" s="45"/>
      <c r="B749" s="3" t="s">
        <v>152</v>
      </c>
      <c r="C749" s="45">
        <v>678</v>
      </c>
      <c r="D749" s="45">
        <f>'LAUS File'!F635</f>
        <v>0</v>
      </c>
      <c r="E749" s="45">
        <f>'LAUS File'!G635</f>
        <v>0</v>
      </c>
      <c r="F749" s="45" t="e">
        <f>'LAUS File'!#REF!</f>
        <v>#REF!</v>
      </c>
      <c r="G749" s="45">
        <f>'LAUS File'!I635</f>
        <v>0</v>
      </c>
      <c r="H749" s="45">
        <f>'LAUS File'!J635</f>
        <v>0</v>
      </c>
      <c r="I749" s="45">
        <f>'LAUS File'!K635</f>
        <v>0</v>
      </c>
      <c r="J749" s="45">
        <f>'LAUS File'!L635</f>
        <v>0</v>
      </c>
      <c r="K749" s="45">
        <f>'LAUS File'!M635</f>
        <v>0</v>
      </c>
      <c r="L749" s="45">
        <f>'LAUS File'!N635</f>
        <v>0</v>
      </c>
      <c r="M749" s="45">
        <f>'LAUS File'!O635</f>
        <v>0</v>
      </c>
      <c r="N749" s="45">
        <f>'LAUS File'!P635</f>
        <v>0</v>
      </c>
      <c r="O749" s="45">
        <f>'LAUS File'!Q635</f>
        <v>0</v>
      </c>
    </row>
    <row r="750" spans="1:15">
      <c r="A750" s="45"/>
      <c r="B750" s="3" t="s">
        <v>2</v>
      </c>
      <c r="C750" s="45">
        <v>31</v>
      </c>
      <c r="D750" s="45">
        <f>'LAUS File'!F636</f>
        <v>0</v>
      </c>
      <c r="E750" s="45">
        <f>'LAUS File'!G636</f>
        <v>0</v>
      </c>
      <c r="F750" s="45" t="e">
        <f>'LAUS File'!#REF!</f>
        <v>#REF!</v>
      </c>
      <c r="G750" s="45">
        <f>'LAUS File'!I636</f>
        <v>0</v>
      </c>
      <c r="H750" s="45">
        <f>'LAUS File'!J636</f>
        <v>0</v>
      </c>
      <c r="I750" s="45">
        <f>'LAUS File'!K636</f>
        <v>0</v>
      </c>
      <c r="J750" s="45">
        <f>'LAUS File'!L636</f>
        <v>0</v>
      </c>
      <c r="K750" s="45">
        <f>'LAUS File'!M636</f>
        <v>0</v>
      </c>
      <c r="L750" s="45">
        <f>'LAUS File'!N636</f>
        <v>0</v>
      </c>
      <c r="M750" s="45">
        <f>'LAUS File'!O636</f>
        <v>0</v>
      </c>
      <c r="N750" s="45">
        <f>'LAUS File'!P636</f>
        <v>0</v>
      </c>
      <c r="O750" s="45">
        <f>'LAUS File'!Q636</f>
        <v>0</v>
      </c>
    </row>
    <row r="751" spans="1:15">
      <c r="A751" s="45"/>
      <c r="B751" s="3" t="s">
        <v>3</v>
      </c>
      <c r="C751" s="46">
        <v>4.4000000000000004</v>
      </c>
      <c r="D751" s="46">
        <f>'LAUS File'!F637</f>
        <v>0</v>
      </c>
      <c r="E751" s="46">
        <f>'LAUS File'!G637</f>
        <v>0</v>
      </c>
      <c r="F751" s="46" t="e">
        <f>'LAUS File'!#REF!</f>
        <v>#REF!</v>
      </c>
      <c r="G751" s="46">
        <f>'LAUS File'!I637</f>
        <v>0</v>
      </c>
      <c r="H751" s="46">
        <f>'LAUS File'!J637</f>
        <v>0</v>
      </c>
      <c r="I751" s="46">
        <f>'LAUS File'!K637</f>
        <v>0</v>
      </c>
      <c r="J751" s="46">
        <f>'LAUS File'!L637</f>
        <v>0</v>
      </c>
      <c r="K751" s="46">
        <f>'LAUS File'!M637</f>
        <v>0</v>
      </c>
      <c r="L751" s="46">
        <f>'LAUS File'!N637</f>
        <v>0</v>
      </c>
      <c r="M751" s="46">
        <f>'LAUS File'!O637</f>
        <v>0</v>
      </c>
      <c r="N751" s="46">
        <f>'LAUS File'!P637</f>
        <v>0</v>
      </c>
      <c r="O751" s="46">
        <f>'LAUS File'!Q637</f>
        <v>0</v>
      </c>
    </row>
    <row r="752" spans="1:15">
      <c r="A752" s="45"/>
      <c r="B752" s="3"/>
      <c r="C752" s="21" t="s">
        <v>857</v>
      </c>
      <c r="D752" s="21"/>
      <c r="E752" s="21"/>
      <c r="F752" s="21"/>
      <c r="G752" s="21"/>
      <c r="H752" s="21"/>
      <c r="I752" s="21"/>
      <c r="J752" s="21"/>
      <c r="K752" s="21"/>
      <c r="L752" s="21"/>
      <c r="M752" s="21"/>
      <c r="N752" s="21"/>
      <c r="O752" s="21"/>
    </row>
    <row r="753" spans="1:15">
      <c r="A753" s="45" t="s">
        <v>185</v>
      </c>
      <c r="B753" s="3" t="s">
        <v>0</v>
      </c>
      <c r="C753" s="45">
        <v>1963</v>
      </c>
      <c r="D753" s="45">
        <f>'LAUS File'!F638</f>
        <v>0</v>
      </c>
      <c r="E753" s="45">
        <f>'LAUS File'!G638</f>
        <v>0</v>
      </c>
      <c r="F753" s="45" t="e">
        <f>'LAUS File'!#REF!</f>
        <v>#REF!</v>
      </c>
      <c r="G753" s="45">
        <f>'LAUS File'!I638</f>
        <v>0</v>
      </c>
      <c r="H753" s="45">
        <f>'LAUS File'!J638</f>
        <v>0</v>
      </c>
      <c r="I753" s="45">
        <f>'LAUS File'!K638</f>
        <v>0</v>
      </c>
      <c r="J753" s="45">
        <f>'LAUS File'!L638</f>
        <v>0</v>
      </c>
      <c r="K753" s="45">
        <f>'LAUS File'!M638</f>
        <v>0</v>
      </c>
      <c r="L753" s="45">
        <f>'LAUS File'!N638</f>
        <v>0</v>
      </c>
      <c r="M753" s="45">
        <f>'LAUS File'!O638</f>
        <v>0</v>
      </c>
      <c r="N753" s="45">
        <f>'LAUS File'!P638</f>
        <v>0</v>
      </c>
      <c r="O753" s="45">
        <f>'LAUS File'!Q638</f>
        <v>0</v>
      </c>
    </row>
    <row r="754" spans="1:15">
      <c r="A754" s="45"/>
      <c r="B754" s="3" t="s">
        <v>152</v>
      </c>
      <c r="C754" s="45">
        <v>1871</v>
      </c>
      <c r="D754" s="45">
        <f>'LAUS File'!F639</f>
        <v>0</v>
      </c>
      <c r="E754" s="45">
        <f>'LAUS File'!G639</f>
        <v>0</v>
      </c>
      <c r="F754" s="45" t="e">
        <f>'LAUS File'!#REF!</f>
        <v>#REF!</v>
      </c>
      <c r="G754" s="45">
        <f>'LAUS File'!I639</f>
        <v>0</v>
      </c>
      <c r="H754" s="45">
        <f>'LAUS File'!J639</f>
        <v>0</v>
      </c>
      <c r="I754" s="45">
        <f>'LAUS File'!K639</f>
        <v>0</v>
      </c>
      <c r="J754" s="45">
        <f>'LAUS File'!L639</f>
        <v>0</v>
      </c>
      <c r="K754" s="45">
        <f>'LAUS File'!M639</f>
        <v>0</v>
      </c>
      <c r="L754" s="45">
        <f>'LAUS File'!N639</f>
        <v>0</v>
      </c>
      <c r="M754" s="45">
        <f>'LAUS File'!O639</f>
        <v>0</v>
      </c>
      <c r="N754" s="45">
        <f>'LAUS File'!P639</f>
        <v>0</v>
      </c>
      <c r="O754" s="45">
        <f>'LAUS File'!Q639</f>
        <v>0</v>
      </c>
    </row>
    <row r="755" spans="1:15">
      <c r="A755" s="45"/>
      <c r="B755" s="3" t="s">
        <v>2</v>
      </c>
      <c r="C755" s="45">
        <v>92</v>
      </c>
      <c r="D755" s="45">
        <f>'LAUS File'!F640</f>
        <v>0</v>
      </c>
      <c r="E755" s="45">
        <f>'LAUS File'!G640</f>
        <v>0</v>
      </c>
      <c r="F755" s="45" t="e">
        <f>'LAUS File'!#REF!</f>
        <v>#REF!</v>
      </c>
      <c r="G755" s="45">
        <f>'LAUS File'!I640</f>
        <v>0</v>
      </c>
      <c r="H755" s="45">
        <f>'LAUS File'!J640</f>
        <v>0</v>
      </c>
      <c r="I755" s="45">
        <f>'LAUS File'!K640</f>
        <v>0</v>
      </c>
      <c r="J755" s="45">
        <f>'LAUS File'!L640</f>
        <v>0</v>
      </c>
      <c r="K755" s="45">
        <f>'LAUS File'!M640</f>
        <v>0</v>
      </c>
      <c r="L755" s="45">
        <f>'LAUS File'!N640</f>
        <v>0</v>
      </c>
      <c r="M755" s="45">
        <f>'LAUS File'!O640</f>
        <v>0</v>
      </c>
      <c r="N755" s="45">
        <f>'LAUS File'!P640</f>
        <v>0</v>
      </c>
      <c r="O755" s="45">
        <f>'LAUS File'!Q640</f>
        <v>0</v>
      </c>
    </row>
    <row r="756" spans="1:15">
      <c r="A756" s="45"/>
      <c r="B756" s="3" t="s">
        <v>3</v>
      </c>
      <c r="C756" s="46">
        <v>4.7</v>
      </c>
      <c r="D756" s="46">
        <f>'LAUS File'!F641</f>
        <v>0</v>
      </c>
      <c r="E756" s="46">
        <f>'LAUS File'!G641</f>
        <v>0</v>
      </c>
      <c r="F756" s="46" t="e">
        <f>'LAUS File'!#REF!</f>
        <v>#REF!</v>
      </c>
      <c r="G756" s="46">
        <f>'LAUS File'!I641</f>
        <v>0</v>
      </c>
      <c r="H756" s="46">
        <f>'LAUS File'!J641</f>
        <v>0</v>
      </c>
      <c r="I756" s="46">
        <f>'LAUS File'!K641</f>
        <v>0</v>
      </c>
      <c r="J756" s="46">
        <f>'LAUS File'!L641</f>
        <v>0</v>
      </c>
      <c r="K756" s="46">
        <f>'LAUS File'!M641</f>
        <v>0</v>
      </c>
      <c r="L756" s="46">
        <f>'LAUS File'!N641</f>
        <v>0</v>
      </c>
      <c r="M756" s="46">
        <f>'LAUS File'!O641</f>
        <v>0</v>
      </c>
      <c r="N756" s="46">
        <f>'LAUS File'!P641</f>
        <v>0</v>
      </c>
      <c r="O756" s="46">
        <f>'LAUS File'!Q641</f>
        <v>0</v>
      </c>
    </row>
    <row r="757" spans="1:15">
      <c r="A757" s="45"/>
      <c r="B757" s="3"/>
      <c r="C757" s="21" t="s">
        <v>857</v>
      </c>
      <c r="D757" s="21"/>
      <c r="E757" s="21"/>
      <c r="F757" s="21"/>
      <c r="G757" s="21"/>
      <c r="H757" s="21"/>
      <c r="I757" s="21"/>
      <c r="J757" s="21"/>
      <c r="K757" s="21"/>
      <c r="L757" s="21"/>
      <c r="M757" s="21"/>
      <c r="N757" s="21"/>
      <c r="O757" s="21"/>
    </row>
    <row r="758" spans="1:15">
      <c r="A758" s="45" t="s">
        <v>191</v>
      </c>
      <c r="B758" s="3" t="s">
        <v>0</v>
      </c>
      <c r="C758" s="45">
        <v>52036</v>
      </c>
      <c r="D758" s="45">
        <f>'LAUS File'!F642</f>
        <v>0</v>
      </c>
      <c r="E758" s="45">
        <f>'LAUS File'!G642</f>
        <v>0</v>
      </c>
      <c r="F758" s="45" t="e">
        <f>'LAUS File'!#REF!</f>
        <v>#REF!</v>
      </c>
      <c r="G758" s="45">
        <f>'LAUS File'!I642</f>
        <v>0</v>
      </c>
      <c r="H758" s="45">
        <f>'LAUS File'!J642</f>
        <v>0</v>
      </c>
      <c r="I758" s="45">
        <f>'LAUS File'!K642</f>
        <v>0</v>
      </c>
      <c r="J758" s="45">
        <f>'LAUS File'!L642</f>
        <v>0</v>
      </c>
      <c r="K758" s="45">
        <f>'LAUS File'!M642</f>
        <v>0</v>
      </c>
      <c r="L758" s="45">
        <f>'LAUS File'!N642</f>
        <v>0</v>
      </c>
      <c r="M758" s="45">
        <f>'LAUS File'!O642</f>
        <v>0</v>
      </c>
      <c r="N758" s="45">
        <f>'LAUS File'!P642</f>
        <v>0</v>
      </c>
      <c r="O758" s="45">
        <f>'LAUS File'!Q642</f>
        <v>0</v>
      </c>
    </row>
    <row r="759" spans="1:15">
      <c r="A759" s="45"/>
      <c r="B759" s="3" t="s">
        <v>152</v>
      </c>
      <c r="C759" s="45">
        <v>47726</v>
      </c>
      <c r="D759" s="45">
        <f>'LAUS File'!F643</f>
        <v>0</v>
      </c>
      <c r="E759" s="45">
        <f>'LAUS File'!G643</f>
        <v>0</v>
      </c>
      <c r="F759" s="45" t="e">
        <f>'LAUS File'!#REF!</f>
        <v>#REF!</v>
      </c>
      <c r="G759" s="45">
        <f>'LAUS File'!I643</f>
        <v>0</v>
      </c>
      <c r="H759" s="45">
        <f>'LAUS File'!J643</f>
        <v>0</v>
      </c>
      <c r="I759" s="45">
        <f>'LAUS File'!K643</f>
        <v>0</v>
      </c>
      <c r="J759" s="45">
        <f>'LAUS File'!L643</f>
        <v>0</v>
      </c>
      <c r="K759" s="45">
        <f>'LAUS File'!M643</f>
        <v>0</v>
      </c>
      <c r="L759" s="45">
        <f>'LAUS File'!N643</f>
        <v>0</v>
      </c>
      <c r="M759" s="45">
        <f>'LAUS File'!O643</f>
        <v>0</v>
      </c>
      <c r="N759" s="45">
        <f>'LAUS File'!P643</f>
        <v>0</v>
      </c>
      <c r="O759" s="45">
        <f>'LAUS File'!Q643</f>
        <v>0</v>
      </c>
    </row>
    <row r="760" spans="1:15">
      <c r="A760" s="45"/>
      <c r="B760" s="3" t="s">
        <v>2</v>
      </c>
      <c r="C760" s="45">
        <v>4310</v>
      </c>
      <c r="D760" s="45">
        <f>'LAUS File'!F644</f>
        <v>0</v>
      </c>
      <c r="E760" s="45">
        <f>'LAUS File'!G644</f>
        <v>0</v>
      </c>
      <c r="F760" s="45" t="e">
        <f>'LAUS File'!#REF!</f>
        <v>#REF!</v>
      </c>
      <c r="G760" s="45">
        <f>'LAUS File'!I644</f>
        <v>0</v>
      </c>
      <c r="H760" s="45">
        <f>'LAUS File'!J644</f>
        <v>0</v>
      </c>
      <c r="I760" s="45">
        <f>'LAUS File'!K644</f>
        <v>0</v>
      </c>
      <c r="J760" s="45">
        <f>'LAUS File'!L644</f>
        <v>0</v>
      </c>
      <c r="K760" s="45">
        <f>'LAUS File'!M644</f>
        <v>0</v>
      </c>
      <c r="L760" s="45">
        <f>'LAUS File'!N644</f>
        <v>0</v>
      </c>
      <c r="M760" s="45">
        <f>'LAUS File'!O644</f>
        <v>0</v>
      </c>
      <c r="N760" s="45">
        <f>'LAUS File'!P644</f>
        <v>0</v>
      </c>
      <c r="O760" s="45">
        <f>'LAUS File'!Q644</f>
        <v>0</v>
      </c>
    </row>
    <row r="761" spans="1:15">
      <c r="A761" s="45"/>
      <c r="B761" s="3" t="s">
        <v>3</v>
      </c>
      <c r="C761" s="46">
        <v>8.3000000000000007</v>
      </c>
      <c r="D761" s="46">
        <f>'LAUS File'!F645</f>
        <v>0</v>
      </c>
      <c r="E761" s="46">
        <f>'LAUS File'!G645</f>
        <v>0</v>
      </c>
      <c r="F761" s="46" t="e">
        <f>'LAUS File'!#REF!</f>
        <v>#REF!</v>
      </c>
      <c r="G761" s="46">
        <f>'LAUS File'!I645</f>
        <v>0</v>
      </c>
      <c r="H761" s="46">
        <f>'LAUS File'!J645</f>
        <v>0</v>
      </c>
      <c r="I761" s="46">
        <f>'LAUS File'!K645</f>
        <v>0</v>
      </c>
      <c r="J761" s="46">
        <f>'LAUS File'!L645</f>
        <v>0</v>
      </c>
      <c r="K761" s="46">
        <f>'LAUS File'!M645</f>
        <v>0</v>
      </c>
      <c r="L761" s="46">
        <f>'LAUS File'!N645</f>
        <v>0</v>
      </c>
      <c r="M761" s="46">
        <f>'LAUS File'!O645</f>
        <v>0</v>
      </c>
      <c r="N761" s="46">
        <f>'LAUS File'!P645</f>
        <v>0</v>
      </c>
      <c r="O761" s="46">
        <f>'LAUS File'!Q645</f>
        <v>0</v>
      </c>
    </row>
    <row r="762" spans="1:15">
      <c r="A762" s="45"/>
      <c r="B762" s="3"/>
      <c r="C762" s="46" t="s">
        <v>857</v>
      </c>
      <c r="D762" s="46"/>
      <c r="E762" s="46"/>
      <c r="F762" s="46"/>
      <c r="G762" s="46"/>
      <c r="H762" s="46"/>
      <c r="I762" s="46"/>
      <c r="J762" s="46"/>
      <c r="K762" s="46"/>
      <c r="L762" s="46"/>
      <c r="M762" s="46"/>
      <c r="N762" s="46"/>
      <c r="O762" s="46"/>
    </row>
    <row r="763" spans="1:15">
      <c r="A763" s="45" t="s">
        <v>147</v>
      </c>
      <c r="B763" s="3" t="s">
        <v>0</v>
      </c>
      <c r="C763" s="45">
        <v>10072</v>
      </c>
      <c r="D763" s="45">
        <f>'LAUS File'!F646</f>
        <v>0</v>
      </c>
      <c r="E763" s="45">
        <f>'LAUS File'!G646</f>
        <v>0</v>
      </c>
      <c r="F763" s="45" t="e">
        <f>'LAUS File'!#REF!</f>
        <v>#REF!</v>
      </c>
      <c r="G763" s="45">
        <f>'LAUS File'!I646</f>
        <v>0</v>
      </c>
      <c r="H763" s="45">
        <f>'LAUS File'!J646</f>
        <v>0</v>
      </c>
      <c r="I763" s="45">
        <f>'LAUS File'!K646</f>
        <v>0</v>
      </c>
      <c r="J763" s="45">
        <f>'LAUS File'!L646</f>
        <v>0</v>
      </c>
      <c r="K763" s="45">
        <f>'LAUS File'!M646</f>
        <v>0</v>
      </c>
      <c r="L763" s="45">
        <f>'LAUS File'!N646</f>
        <v>0</v>
      </c>
      <c r="M763" s="45">
        <f>'LAUS File'!O646</f>
        <v>0</v>
      </c>
      <c r="N763" s="45">
        <f>'LAUS File'!P646</f>
        <v>0</v>
      </c>
      <c r="O763" s="45">
        <f>'LAUS File'!Q646</f>
        <v>0</v>
      </c>
    </row>
    <row r="764" spans="1:15">
      <c r="A764" s="45"/>
      <c r="B764" s="3" t="s">
        <v>152</v>
      </c>
      <c r="C764" s="45">
        <v>9569</v>
      </c>
      <c r="D764" s="45">
        <f>'LAUS File'!F647</f>
        <v>0</v>
      </c>
      <c r="E764" s="45">
        <f>'LAUS File'!G647</f>
        <v>0</v>
      </c>
      <c r="F764" s="45" t="e">
        <f>'LAUS File'!#REF!</f>
        <v>#REF!</v>
      </c>
      <c r="G764" s="45">
        <f>'LAUS File'!I647</f>
        <v>0</v>
      </c>
      <c r="H764" s="45">
        <f>'LAUS File'!J647</f>
        <v>0</v>
      </c>
      <c r="I764" s="45">
        <f>'LAUS File'!K647</f>
        <v>0</v>
      </c>
      <c r="J764" s="45">
        <f>'LAUS File'!L647</f>
        <v>0</v>
      </c>
      <c r="K764" s="45">
        <f>'LAUS File'!M647</f>
        <v>0</v>
      </c>
      <c r="L764" s="45">
        <f>'LAUS File'!N647</f>
        <v>0</v>
      </c>
      <c r="M764" s="45">
        <f>'LAUS File'!O647</f>
        <v>0</v>
      </c>
      <c r="N764" s="45">
        <f>'LAUS File'!P647</f>
        <v>0</v>
      </c>
      <c r="O764" s="45">
        <f>'LAUS File'!Q647</f>
        <v>0</v>
      </c>
    </row>
    <row r="765" spans="1:15">
      <c r="A765" s="45"/>
      <c r="B765" s="3" t="s">
        <v>2</v>
      </c>
      <c r="C765" s="45">
        <v>503</v>
      </c>
      <c r="D765" s="45">
        <f>'LAUS File'!F648</f>
        <v>0</v>
      </c>
      <c r="E765" s="45">
        <f>'LAUS File'!G648</f>
        <v>0</v>
      </c>
      <c r="F765" s="45" t="e">
        <f>'LAUS File'!#REF!</f>
        <v>#REF!</v>
      </c>
      <c r="G765" s="45">
        <f>'LAUS File'!I648</f>
        <v>0</v>
      </c>
      <c r="H765" s="45">
        <f>'LAUS File'!J648</f>
        <v>0</v>
      </c>
      <c r="I765" s="45">
        <f>'LAUS File'!K648</f>
        <v>0</v>
      </c>
      <c r="J765" s="45">
        <f>'LAUS File'!L648</f>
        <v>0</v>
      </c>
      <c r="K765" s="45">
        <f>'LAUS File'!M648</f>
        <v>0</v>
      </c>
      <c r="L765" s="45">
        <f>'LAUS File'!N648</f>
        <v>0</v>
      </c>
      <c r="M765" s="45">
        <f>'LAUS File'!O648</f>
        <v>0</v>
      </c>
      <c r="N765" s="45">
        <f>'LAUS File'!P648</f>
        <v>0</v>
      </c>
      <c r="O765" s="45">
        <f>'LAUS File'!Q648</f>
        <v>0</v>
      </c>
    </row>
    <row r="766" spans="1:15">
      <c r="A766" s="45"/>
      <c r="B766" s="3" t="s">
        <v>3</v>
      </c>
      <c r="C766" s="46">
        <v>5</v>
      </c>
      <c r="D766" s="46">
        <f>'LAUS File'!F649</f>
        <v>0</v>
      </c>
      <c r="E766" s="46">
        <f>'LAUS File'!G649</f>
        <v>0</v>
      </c>
      <c r="F766" s="46" t="e">
        <f>'LAUS File'!#REF!</f>
        <v>#REF!</v>
      </c>
      <c r="G766" s="46">
        <f>'LAUS File'!I649</f>
        <v>0</v>
      </c>
      <c r="H766" s="46">
        <f>'LAUS File'!J649</f>
        <v>0</v>
      </c>
      <c r="I766" s="46">
        <f>'LAUS File'!K649</f>
        <v>0</v>
      </c>
      <c r="J766" s="46">
        <f>'LAUS File'!L649</f>
        <v>0</v>
      </c>
      <c r="K766" s="46">
        <f>'LAUS File'!M649</f>
        <v>0</v>
      </c>
      <c r="L766" s="46">
        <f>'LAUS File'!N649</f>
        <v>0</v>
      </c>
      <c r="M766" s="46">
        <f>'LAUS File'!O649</f>
        <v>0</v>
      </c>
      <c r="N766" s="46">
        <f>'LAUS File'!P649</f>
        <v>0</v>
      </c>
      <c r="O766" s="46">
        <f>'LAUS File'!Q649</f>
        <v>0</v>
      </c>
    </row>
    <row r="767" spans="1:15">
      <c r="A767" s="45"/>
      <c r="B767" s="3"/>
      <c r="C767" s="21" t="s">
        <v>857</v>
      </c>
      <c r="D767" s="21"/>
      <c r="E767" s="21"/>
      <c r="F767" s="21"/>
      <c r="G767" s="21"/>
      <c r="H767" s="21"/>
      <c r="I767" s="21"/>
      <c r="J767" s="21"/>
      <c r="K767" s="21"/>
      <c r="L767" s="21"/>
      <c r="M767" s="21"/>
      <c r="N767" s="21"/>
      <c r="O767" s="21"/>
    </row>
    <row r="768" spans="1:15">
      <c r="A768" s="45" t="s">
        <v>192</v>
      </c>
      <c r="B768" s="3" t="s">
        <v>0</v>
      </c>
      <c r="C768" s="45">
        <v>12344</v>
      </c>
      <c r="D768" s="45">
        <f>'LAUS File'!F650</f>
        <v>0</v>
      </c>
      <c r="E768" s="45">
        <f>'LAUS File'!G650</f>
        <v>0</v>
      </c>
      <c r="F768" s="45" t="e">
        <f>'LAUS File'!#REF!</f>
        <v>#REF!</v>
      </c>
      <c r="G768" s="45">
        <f>'LAUS File'!I650</f>
        <v>0</v>
      </c>
      <c r="H768" s="45">
        <f>'LAUS File'!J650</f>
        <v>0</v>
      </c>
      <c r="I768" s="45">
        <f>'LAUS File'!K650</f>
        <v>0</v>
      </c>
      <c r="J768" s="45">
        <f>'LAUS File'!L650</f>
        <v>0</v>
      </c>
      <c r="K768" s="45">
        <f>'LAUS File'!M650</f>
        <v>0</v>
      </c>
      <c r="L768" s="45">
        <f>'LAUS File'!N650</f>
        <v>0</v>
      </c>
      <c r="M768" s="45">
        <f>'LAUS File'!O650</f>
        <v>0</v>
      </c>
      <c r="N768" s="45">
        <f>'LAUS File'!P650</f>
        <v>0</v>
      </c>
      <c r="O768" s="45">
        <f>'LAUS File'!Q650</f>
        <v>0</v>
      </c>
    </row>
    <row r="769" spans="1:15">
      <c r="A769" s="45"/>
      <c r="B769" s="3" t="s">
        <v>152</v>
      </c>
      <c r="C769" s="45">
        <v>11627</v>
      </c>
      <c r="D769" s="45">
        <f>'LAUS File'!F651</f>
        <v>0</v>
      </c>
      <c r="E769" s="45">
        <f>'LAUS File'!G651</f>
        <v>0</v>
      </c>
      <c r="F769" s="45" t="e">
        <f>'LAUS File'!#REF!</f>
        <v>#REF!</v>
      </c>
      <c r="G769" s="45">
        <f>'LAUS File'!I651</f>
        <v>0</v>
      </c>
      <c r="H769" s="45">
        <f>'LAUS File'!J651</f>
        <v>0</v>
      </c>
      <c r="I769" s="45">
        <f>'LAUS File'!K651</f>
        <v>0</v>
      </c>
      <c r="J769" s="45">
        <f>'LAUS File'!L651</f>
        <v>0</v>
      </c>
      <c r="K769" s="45">
        <f>'LAUS File'!M651</f>
        <v>0</v>
      </c>
      <c r="L769" s="45">
        <f>'LAUS File'!N651</f>
        <v>0</v>
      </c>
      <c r="M769" s="45">
        <f>'LAUS File'!O651</f>
        <v>0</v>
      </c>
      <c r="N769" s="45">
        <f>'LAUS File'!P651</f>
        <v>0</v>
      </c>
      <c r="O769" s="45">
        <f>'LAUS File'!Q651</f>
        <v>0</v>
      </c>
    </row>
    <row r="770" spans="1:15">
      <c r="A770" s="45"/>
      <c r="B770" s="3" t="s">
        <v>2</v>
      </c>
      <c r="C770" s="45">
        <v>717</v>
      </c>
      <c r="D770" s="45">
        <f>'LAUS File'!F652</f>
        <v>0</v>
      </c>
      <c r="E770" s="45">
        <f>'LAUS File'!G652</f>
        <v>0</v>
      </c>
      <c r="F770" s="45" t="e">
        <f>'LAUS File'!#REF!</f>
        <v>#REF!</v>
      </c>
      <c r="G770" s="45">
        <f>'LAUS File'!I652</f>
        <v>0</v>
      </c>
      <c r="H770" s="45">
        <f>'LAUS File'!J652</f>
        <v>0</v>
      </c>
      <c r="I770" s="45">
        <f>'LAUS File'!K652</f>
        <v>0</v>
      </c>
      <c r="J770" s="45">
        <f>'LAUS File'!L652</f>
        <v>0</v>
      </c>
      <c r="K770" s="45">
        <f>'LAUS File'!M652</f>
        <v>0</v>
      </c>
      <c r="L770" s="45">
        <f>'LAUS File'!N652</f>
        <v>0</v>
      </c>
      <c r="M770" s="45">
        <f>'LAUS File'!O652</f>
        <v>0</v>
      </c>
      <c r="N770" s="45">
        <f>'LAUS File'!P652</f>
        <v>0</v>
      </c>
      <c r="O770" s="45">
        <f>'LAUS File'!Q652</f>
        <v>0</v>
      </c>
    </row>
    <row r="771" spans="1:15">
      <c r="A771" s="45"/>
      <c r="B771" s="3" t="s">
        <v>3</v>
      </c>
      <c r="C771" s="46">
        <v>5.8</v>
      </c>
      <c r="D771" s="46">
        <f>'LAUS File'!F653</f>
        <v>0</v>
      </c>
      <c r="E771" s="46">
        <f>'LAUS File'!G653</f>
        <v>0</v>
      </c>
      <c r="F771" s="46" t="e">
        <f>'LAUS File'!#REF!</f>
        <v>#REF!</v>
      </c>
      <c r="G771" s="46">
        <f>'LAUS File'!I653</f>
        <v>0</v>
      </c>
      <c r="H771" s="46">
        <f>'LAUS File'!J653</f>
        <v>0</v>
      </c>
      <c r="I771" s="46">
        <f>'LAUS File'!K653</f>
        <v>0</v>
      </c>
      <c r="J771" s="46">
        <f>'LAUS File'!L653</f>
        <v>0</v>
      </c>
      <c r="K771" s="46">
        <f>'LAUS File'!M653</f>
        <v>0</v>
      </c>
      <c r="L771" s="46">
        <f>'LAUS File'!N653</f>
        <v>0</v>
      </c>
      <c r="M771" s="46">
        <f>'LAUS File'!O653</f>
        <v>0</v>
      </c>
      <c r="N771" s="46">
        <f>'LAUS File'!P653</f>
        <v>0</v>
      </c>
      <c r="O771" s="46">
        <f>'LAUS File'!Q653</f>
        <v>0</v>
      </c>
    </row>
    <row r="772" spans="1:15">
      <c r="A772" s="45"/>
      <c r="B772" s="3"/>
      <c r="C772" s="46" t="s">
        <v>857</v>
      </c>
      <c r="D772" s="46"/>
      <c r="E772" s="46"/>
      <c r="F772" s="46"/>
      <c r="G772" s="46"/>
      <c r="H772" s="46"/>
      <c r="I772" s="46"/>
      <c r="J772" s="46"/>
      <c r="K772" s="46"/>
      <c r="L772" s="46"/>
      <c r="M772" s="46"/>
      <c r="N772" s="46"/>
      <c r="O772" s="46"/>
    </row>
    <row r="773" spans="1:15">
      <c r="A773" s="45" t="s">
        <v>102</v>
      </c>
      <c r="B773" s="3" t="s">
        <v>0</v>
      </c>
      <c r="C773" s="45">
        <v>3856</v>
      </c>
      <c r="D773" s="45">
        <f>'LAUS File'!F658</f>
        <v>0</v>
      </c>
      <c r="E773" s="45">
        <f>'LAUS File'!G658</f>
        <v>0</v>
      </c>
      <c r="F773" s="45" t="e">
        <f>'LAUS File'!#REF!</f>
        <v>#REF!</v>
      </c>
      <c r="G773" s="45">
        <f>'LAUS File'!I658</f>
        <v>0</v>
      </c>
      <c r="H773" s="45">
        <f>'LAUS File'!J658</f>
        <v>0</v>
      </c>
      <c r="I773" s="45">
        <f>'LAUS File'!K658</f>
        <v>0</v>
      </c>
      <c r="J773" s="45">
        <f>'LAUS File'!L658</f>
        <v>0</v>
      </c>
      <c r="K773" s="45">
        <f>'LAUS File'!M658</f>
        <v>0</v>
      </c>
      <c r="L773" s="45">
        <f>'LAUS File'!N658</f>
        <v>0</v>
      </c>
      <c r="M773" s="45">
        <f>'LAUS File'!O658</f>
        <v>0</v>
      </c>
      <c r="N773" s="45">
        <f>'LAUS File'!P658</f>
        <v>0</v>
      </c>
      <c r="O773" s="45">
        <f>'LAUS File'!Q658</f>
        <v>0</v>
      </c>
    </row>
    <row r="774" spans="1:15">
      <c r="A774" s="45"/>
      <c r="B774" s="3" t="s">
        <v>152</v>
      </c>
      <c r="C774" s="45">
        <v>3698</v>
      </c>
      <c r="D774" s="45">
        <f>'LAUS File'!F659</f>
        <v>0</v>
      </c>
      <c r="E774" s="45">
        <f>'LAUS File'!G659</f>
        <v>0</v>
      </c>
      <c r="F774" s="45" t="e">
        <f>'LAUS File'!#REF!</f>
        <v>#REF!</v>
      </c>
      <c r="G774" s="45">
        <f>'LAUS File'!I659</f>
        <v>0</v>
      </c>
      <c r="H774" s="45">
        <f>'LAUS File'!J659</f>
        <v>0</v>
      </c>
      <c r="I774" s="45">
        <f>'LAUS File'!K659</f>
        <v>0</v>
      </c>
      <c r="J774" s="45">
        <f>'LAUS File'!L659</f>
        <v>0</v>
      </c>
      <c r="K774" s="45">
        <f>'LAUS File'!M659</f>
        <v>0</v>
      </c>
      <c r="L774" s="45">
        <f>'LAUS File'!N659</f>
        <v>0</v>
      </c>
      <c r="M774" s="45">
        <f>'LAUS File'!O659</f>
        <v>0</v>
      </c>
      <c r="N774" s="45">
        <f>'LAUS File'!P659</f>
        <v>0</v>
      </c>
      <c r="O774" s="45">
        <f>'LAUS File'!Q659</f>
        <v>0</v>
      </c>
    </row>
    <row r="775" spans="1:15">
      <c r="A775" s="45"/>
      <c r="B775" s="3" t="s">
        <v>2</v>
      </c>
      <c r="C775" s="45">
        <v>158</v>
      </c>
      <c r="D775" s="45">
        <f>'LAUS File'!F660</f>
        <v>0</v>
      </c>
      <c r="E775" s="45">
        <f>'LAUS File'!G660</f>
        <v>0</v>
      </c>
      <c r="F775" s="45" t="e">
        <f>'LAUS File'!#REF!</f>
        <v>#REF!</v>
      </c>
      <c r="G775" s="45">
        <f>'LAUS File'!I660</f>
        <v>0</v>
      </c>
      <c r="H775" s="45">
        <f>'LAUS File'!J660</f>
        <v>0</v>
      </c>
      <c r="I775" s="45">
        <f>'LAUS File'!K660</f>
        <v>0</v>
      </c>
      <c r="J775" s="45">
        <f>'LAUS File'!L660</f>
        <v>0</v>
      </c>
      <c r="K775" s="45">
        <f>'LAUS File'!M660</f>
        <v>0</v>
      </c>
      <c r="L775" s="45">
        <f>'LAUS File'!N660</f>
        <v>0</v>
      </c>
      <c r="M775" s="45">
        <f>'LAUS File'!O660</f>
        <v>0</v>
      </c>
      <c r="N775" s="45">
        <f>'LAUS File'!P660</f>
        <v>0</v>
      </c>
      <c r="O775" s="45">
        <f>'LAUS File'!Q660</f>
        <v>0</v>
      </c>
    </row>
    <row r="776" spans="1:15">
      <c r="A776" s="45"/>
      <c r="B776" s="3" t="s">
        <v>3</v>
      </c>
      <c r="C776" s="46">
        <v>4.0999999999999996</v>
      </c>
      <c r="D776" s="46">
        <f>'LAUS File'!F661</f>
        <v>0</v>
      </c>
      <c r="E776" s="46">
        <f>'LAUS File'!G661</f>
        <v>0</v>
      </c>
      <c r="F776" s="46" t="e">
        <f>'LAUS File'!#REF!</f>
        <v>#REF!</v>
      </c>
      <c r="G776" s="46">
        <f>'LAUS File'!I661</f>
        <v>0</v>
      </c>
      <c r="H776" s="46">
        <f>'LAUS File'!J661</f>
        <v>0</v>
      </c>
      <c r="I776" s="46">
        <f>'LAUS File'!K661</f>
        <v>0</v>
      </c>
      <c r="J776" s="46">
        <f>'LAUS File'!L661</f>
        <v>0</v>
      </c>
      <c r="K776" s="46">
        <f>'LAUS File'!M661</f>
        <v>0</v>
      </c>
      <c r="L776" s="46">
        <f>'LAUS File'!N661</f>
        <v>0</v>
      </c>
      <c r="M776" s="46">
        <f>'LAUS File'!O661</f>
        <v>0</v>
      </c>
      <c r="N776" s="46">
        <f>'LAUS File'!P661</f>
        <v>0</v>
      </c>
      <c r="O776" s="46">
        <f>'LAUS File'!Q661</f>
        <v>0</v>
      </c>
    </row>
    <row r="777" spans="1:15">
      <c r="A777" s="45"/>
      <c r="B777" s="3"/>
      <c r="C777" s="21" t="s">
        <v>857</v>
      </c>
      <c r="D777" s="21"/>
      <c r="E777" s="21"/>
      <c r="F777" s="21"/>
      <c r="G777" s="21"/>
      <c r="H777" s="21"/>
      <c r="I777" s="21"/>
      <c r="J777" s="21"/>
      <c r="K777" s="21"/>
      <c r="L777" s="21"/>
      <c r="M777" s="21"/>
      <c r="N777" s="21"/>
      <c r="O777" s="21"/>
    </row>
    <row r="778" spans="1:15">
      <c r="A778" s="45" t="s">
        <v>127</v>
      </c>
      <c r="B778" s="3" t="s">
        <v>0</v>
      </c>
      <c r="C778" s="45">
        <v>33968</v>
      </c>
      <c r="D778" s="45">
        <f>'LAUS File'!F662</f>
        <v>0</v>
      </c>
      <c r="E778" s="45">
        <f>'LAUS File'!G662</f>
        <v>0</v>
      </c>
      <c r="F778" s="45" t="e">
        <f>'LAUS File'!#REF!</f>
        <v>#REF!</v>
      </c>
      <c r="G778" s="45">
        <f>'LAUS File'!I662</f>
        <v>0</v>
      </c>
      <c r="H778" s="45">
        <f>'LAUS File'!J662</f>
        <v>0</v>
      </c>
      <c r="I778" s="45">
        <f>'LAUS File'!K662</f>
        <v>0</v>
      </c>
      <c r="J778" s="45">
        <f>'LAUS File'!L662</f>
        <v>0</v>
      </c>
      <c r="K778" s="45">
        <f>'LAUS File'!M662</f>
        <v>0</v>
      </c>
      <c r="L778" s="45">
        <f>'LAUS File'!N662</f>
        <v>0</v>
      </c>
      <c r="M778" s="45">
        <f>'LAUS File'!O662</f>
        <v>0</v>
      </c>
      <c r="N778" s="45">
        <f>'LAUS File'!P662</f>
        <v>0</v>
      </c>
      <c r="O778" s="45">
        <f>'LAUS File'!Q662</f>
        <v>0</v>
      </c>
    </row>
    <row r="779" spans="1:15">
      <c r="A779" s="45"/>
      <c r="B779" s="3" t="s">
        <v>152</v>
      </c>
      <c r="C779" s="45">
        <v>32547</v>
      </c>
      <c r="D779" s="45">
        <f>'LAUS File'!F663</f>
        <v>0</v>
      </c>
      <c r="E779" s="45">
        <f>'LAUS File'!G663</f>
        <v>0</v>
      </c>
      <c r="F779" s="45" t="e">
        <f>'LAUS File'!#REF!</f>
        <v>#REF!</v>
      </c>
      <c r="G779" s="45">
        <f>'LAUS File'!I663</f>
        <v>0</v>
      </c>
      <c r="H779" s="45">
        <f>'LAUS File'!J663</f>
        <v>0</v>
      </c>
      <c r="I779" s="45">
        <f>'LAUS File'!K663</f>
        <v>0</v>
      </c>
      <c r="J779" s="45">
        <f>'LAUS File'!L663</f>
        <v>0</v>
      </c>
      <c r="K779" s="45">
        <f>'LAUS File'!M663</f>
        <v>0</v>
      </c>
      <c r="L779" s="45">
        <f>'LAUS File'!N663</f>
        <v>0</v>
      </c>
      <c r="M779" s="45">
        <f>'LAUS File'!O663</f>
        <v>0</v>
      </c>
      <c r="N779" s="45">
        <f>'LAUS File'!P663</f>
        <v>0</v>
      </c>
      <c r="O779" s="45">
        <f>'LAUS File'!Q663</f>
        <v>0</v>
      </c>
    </row>
    <row r="780" spans="1:15">
      <c r="A780" s="45"/>
      <c r="B780" s="3" t="s">
        <v>2</v>
      </c>
      <c r="C780" s="45">
        <v>1421</v>
      </c>
      <c r="D780" s="45">
        <f>'LAUS File'!F664</f>
        <v>0</v>
      </c>
      <c r="E780" s="45">
        <f>'LAUS File'!G664</f>
        <v>0</v>
      </c>
      <c r="F780" s="45" t="e">
        <f>'LAUS File'!#REF!</f>
        <v>#REF!</v>
      </c>
      <c r="G780" s="45">
        <f>'LAUS File'!I664</f>
        <v>0</v>
      </c>
      <c r="H780" s="45">
        <f>'LAUS File'!J664</f>
        <v>0</v>
      </c>
      <c r="I780" s="45">
        <f>'LAUS File'!K664</f>
        <v>0</v>
      </c>
      <c r="J780" s="45">
        <f>'LAUS File'!L664</f>
        <v>0</v>
      </c>
      <c r="K780" s="45">
        <f>'LAUS File'!M664</f>
        <v>0</v>
      </c>
      <c r="L780" s="45">
        <f>'LAUS File'!N664</f>
        <v>0</v>
      </c>
      <c r="M780" s="45">
        <f>'LAUS File'!O664</f>
        <v>0</v>
      </c>
      <c r="N780" s="45">
        <f>'LAUS File'!P664</f>
        <v>0</v>
      </c>
      <c r="O780" s="45">
        <f>'LAUS File'!Q664</f>
        <v>0</v>
      </c>
    </row>
    <row r="781" spans="1:15">
      <c r="A781" s="45"/>
      <c r="B781" s="3" t="s">
        <v>3</v>
      </c>
      <c r="C781" s="46">
        <v>4.2</v>
      </c>
      <c r="D781" s="46">
        <f>'LAUS File'!F665</f>
        <v>0</v>
      </c>
      <c r="E781" s="46">
        <f>'LAUS File'!G665</f>
        <v>0</v>
      </c>
      <c r="F781" s="46" t="e">
        <f>'LAUS File'!#REF!</f>
        <v>#REF!</v>
      </c>
      <c r="G781" s="46">
        <f>'LAUS File'!I665</f>
        <v>0</v>
      </c>
      <c r="H781" s="46">
        <f>'LAUS File'!J665</f>
        <v>0</v>
      </c>
      <c r="I781" s="46">
        <f>'LAUS File'!K665</f>
        <v>0</v>
      </c>
      <c r="J781" s="46">
        <f>'LAUS File'!L665</f>
        <v>0</v>
      </c>
      <c r="K781" s="46">
        <f>'LAUS File'!M665</f>
        <v>0</v>
      </c>
      <c r="L781" s="46">
        <f>'LAUS File'!N665</f>
        <v>0</v>
      </c>
      <c r="M781" s="46">
        <f>'LAUS File'!O665</f>
        <v>0</v>
      </c>
      <c r="N781" s="46">
        <f>'LAUS File'!P665</f>
        <v>0</v>
      </c>
      <c r="O781" s="46">
        <f>'LAUS File'!Q665</f>
        <v>0</v>
      </c>
    </row>
    <row r="782" spans="1:15">
      <c r="A782" s="45"/>
      <c r="B782" s="3"/>
      <c r="C782" s="21" t="s">
        <v>857</v>
      </c>
      <c r="D782" s="21"/>
      <c r="E782" s="21"/>
      <c r="F782" s="21"/>
      <c r="G782" s="21"/>
      <c r="H782" s="21"/>
      <c r="I782" s="21"/>
      <c r="J782" s="21"/>
      <c r="K782" s="21"/>
      <c r="L782" s="21"/>
      <c r="M782" s="21"/>
      <c r="N782" s="21"/>
      <c r="O782" s="21"/>
    </row>
    <row r="783" spans="1:15">
      <c r="A783" s="45" t="s">
        <v>126</v>
      </c>
      <c r="B783" s="3" t="s">
        <v>0</v>
      </c>
      <c r="C783" s="45">
        <v>28138</v>
      </c>
      <c r="D783" s="45">
        <f>'LAUS File'!F654</f>
        <v>0</v>
      </c>
      <c r="E783" s="45">
        <f>'LAUS File'!G654</f>
        <v>0</v>
      </c>
      <c r="F783" s="45" t="e">
        <f>'LAUS File'!#REF!</f>
        <v>#REF!</v>
      </c>
      <c r="G783" s="45">
        <f>'LAUS File'!I654</f>
        <v>0</v>
      </c>
      <c r="H783" s="45">
        <f>'LAUS File'!J654</f>
        <v>0</v>
      </c>
      <c r="I783" s="45">
        <f>'LAUS File'!K654</f>
        <v>0</v>
      </c>
      <c r="J783" s="45">
        <f>'LAUS File'!L654</f>
        <v>0</v>
      </c>
      <c r="K783" s="45">
        <f>'LAUS File'!M654</f>
        <v>0</v>
      </c>
      <c r="L783" s="45">
        <f>'LAUS File'!N654</f>
        <v>0</v>
      </c>
      <c r="M783" s="45">
        <f>'LAUS File'!O654</f>
        <v>0</v>
      </c>
      <c r="N783" s="45">
        <f>'LAUS File'!P654</f>
        <v>0</v>
      </c>
      <c r="O783" s="45">
        <f>'LAUS File'!Q654</f>
        <v>0</v>
      </c>
    </row>
    <row r="784" spans="1:15">
      <c r="A784" s="45"/>
      <c r="B784" s="3" t="s">
        <v>152</v>
      </c>
      <c r="C784" s="45">
        <v>26328</v>
      </c>
      <c r="D784" s="45">
        <f>'LAUS File'!F655</f>
        <v>0</v>
      </c>
      <c r="E784" s="45">
        <f>'LAUS File'!G655</f>
        <v>0</v>
      </c>
      <c r="F784" s="45" t="e">
        <f>'LAUS File'!#REF!</f>
        <v>#REF!</v>
      </c>
      <c r="G784" s="45">
        <f>'LAUS File'!I655</f>
        <v>0</v>
      </c>
      <c r="H784" s="45">
        <f>'LAUS File'!J655</f>
        <v>0</v>
      </c>
      <c r="I784" s="45">
        <f>'LAUS File'!K655</f>
        <v>0</v>
      </c>
      <c r="J784" s="45">
        <f>'LAUS File'!L655</f>
        <v>0</v>
      </c>
      <c r="K784" s="45">
        <f>'LAUS File'!M655</f>
        <v>0</v>
      </c>
      <c r="L784" s="45">
        <f>'LAUS File'!N655</f>
        <v>0</v>
      </c>
      <c r="M784" s="45">
        <f>'LAUS File'!O655</f>
        <v>0</v>
      </c>
      <c r="N784" s="45">
        <f>'LAUS File'!P655</f>
        <v>0</v>
      </c>
      <c r="O784" s="45">
        <f>'LAUS File'!Q655</f>
        <v>0</v>
      </c>
    </row>
    <row r="785" spans="1:15">
      <c r="A785" s="45"/>
      <c r="B785" s="3" t="s">
        <v>2</v>
      </c>
      <c r="C785" s="45">
        <v>1810</v>
      </c>
      <c r="D785" s="45">
        <f>'LAUS File'!F656</f>
        <v>0</v>
      </c>
      <c r="E785" s="45">
        <f>'LAUS File'!G656</f>
        <v>0</v>
      </c>
      <c r="F785" s="45" t="e">
        <f>'LAUS File'!#REF!</f>
        <v>#REF!</v>
      </c>
      <c r="G785" s="45">
        <f>'LAUS File'!I656</f>
        <v>0</v>
      </c>
      <c r="H785" s="45">
        <f>'LAUS File'!J656</f>
        <v>0</v>
      </c>
      <c r="I785" s="45">
        <f>'LAUS File'!K656</f>
        <v>0</v>
      </c>
      <c r="J785" s="45">
        <f>'LAUS File'!L656</f>
        <v>0</v>
      </c>
      <c r="K785" s="45">
        <f>'LAUS File'!M656</f>
        <v>0</v>
      </c>
      <c r="L785" s="45">
        <f>'LAUS File'!N656</f>
        <v>0</v>
      </c>
      <c r="M785" s="45">
        <f>'LAUS File'!O656</f>
        <v>0</v>
      </c>
      <c r="N785" s="45">
        <f>'LAUS File'!P656</f>
        <v>0</v>
      </c>
      <c r="O785" s="45">
        <f>'LAUS File'!Q656</f>
        <v>0</v>
      </c>
    </row>
    <row r="786" spans="1:15">
      <c r="A786" s="45"/>
      <c r="B786" s="3" t="s">
        <v>3</v>
      </c>
      <c r="C786" s="46">
        <v>6.4</v>
      </c>
      <c r="D786" s="46">
        <f>'LAUS File'!F657</f>
        <v>0</v>
      </c>
      <c r="E786" s="46">
        <f>'LAUS File'!G657</f>
        <v>0</v>
      </c>
      <c r="F786" s="46" t="e">
        <f>'LAUS File'!#REF!</f>
        <v>#REF!</v>
      </c>
      <c r="G786" s="46">
        <f>'LAUS File'!I657</f>
        <v>0</v>
      </c>
      <c r="H786" s="46">
        <f>'LAUS File'!J657</f>
        <v>0</v>
      </c>
      <c r="I786" s="46">
        <f>'LAUS File'!K657</f>
        <v>0</v>
      </c>
      <c r="J786" s="46">
        <f>'LAUS File'!L657</f>
        <v>0</v>
      </c>
      <c r="K786" s="46">
        <f>'LAUS File'!M657</f>
        <v>0</v>
      </c>
      <c r="L786" s="46">
        <f>'LAUS File'!N657</f>
        <v>0</v>
      </c>
      <c r="M786" s="46">
        <f>'LAUS File'!O657</f>
        <v>0</v>
      </c>
      <c r="N786" s="46">
        <f>'LAUS File'!P657</f>
        <v>0</v>
      </c>
      <c r="O786" s="46">
        <f>'LAUS File'!Q657</f>
        <v>0</v>
      </c>
    </row>
    <row r="787" spans="1:15">
      <c r="A787" s="45"/>
      <c r="B787" s="3"/>
      <c r="C787" s="21" t="s">
        <v>857</v>
      </c>
      <c r="D787" s="21"/>
      <c r="E787" s="21"/>
      <c r="F787" s="21"/>
      <c r="G787" s="21"/>
      <c r="H787" s="21"/>
      <c r="I787" s="21"/>
      <c r="J787" s="21"/>
      <c r="K787" s="21"/>
      <c r="L787" s="21"/>
      <c r="M787" s="21"/>
      <c r="N787" s="21"/>
      <c r="O787" s="21"/>
    </row>
    <row r="788" spans="1:15">
      <c r="A788" s="3" t="s">
        <v>39</v>
      </c>
      <c r="B788" s="3" t="s">
        <v>0</v>
      </c>
      <c r="C788" s="45">
        <v>5218</v>
      </c>
      <c r="D788" s="45">
        <f>'LAUS File'!F666</f>
        <v>0</v>
      </c>
      <c r="E788" s="45">
        <f>'LAUS File'!G666</f>
        <v>0</v>
      </c>
      <c r="F788" s="45" t="e">
        <f>'LAUS File'!#REF!</f>
        <v>#REF!</v>
      </c>
      <c r="G788" s="45">
        <f>'LAUS File'!I666</f>
        <v>0</v>
      </c>
      <c r="H788" s="45">
        <f>'LAUS File'!J666</f>
        <v>0</v>
      </c>
      <c r="I788" s="45">
        <f>'LAUS File'!K666</f>
        <v>0</v>
      </c>
      <c r="J788" s="45">
        <f>'LAUS File'!L666</f>
        <v>0</v>
      </c>
      <c r="K788" s="45">
        <f>'LAUS File'!M666</f>
        <v>0</v>
      </c>
      <c r="L788" s="45">
        <f>'LAUS File'!N666</f>
        <v>0</v>
      </c>
      <c r="M788" s="45">
        <f>'LAUS File'!O666</f>
        <v>0</v>
      </c>
      <c r="N788" s="45">
        <f>'LAUS File'!P666</f>
        <v>0</v>
      </c>
      <c r="O788" s="45">
        <f>'LAUS File'!Q666</f>
        <v>0</v>
      </c>
    </row>
    <row r="789" spans="1:15">
      <c r="A789" s="3"/>
      <c r="B789" s="3" t="s">
        <v>152</v>
      </c>
      <c r="C789" s="45">
        <v>5030</v>
      </c>
      <c r="D789" s="45">
        <f>'LAUS File'!F667</f>
        <v>0</v>
      </c>
      <c r="E789" s="45">
        <f>'LAUS File'!G667</f>
        <v>0</v>
      </c>
      <c r="F789" s="45" t="e">
        <f>'LAUS File'!#REF!</f>
        <v>#REF!</v>
      </c>
      <c r="G789" s="45">
        <f>'LAUS File'!I667</f>
        <v>0</v>
      </c>
      <c r="H789" s="45">
        <f>'LAUS File'!J667</f>
        <v>0</v>
      </c>
      <c r="I789" s="45">
        <f>'LAUS File'!K667</f>
        <v>0</v>
      </c>
      <c r="J789" s="45">
        <f>'LAUS File'!L667</f>
        <v>0</v>
      </c>
      <c r="K789" s="45">
        <f>'LAUS File'!M667</f>
        <v>0</v>
      </c>
      <c r="L789" s="45">
        <f>'LAUS File'!N667</f>
        <v>0</v>
      </c>
      <c r="M789" s="45">
        <f>'LAUS File'!O667</f>
        <v>0</v>
      </c>
      <c r="N789" s="45">
        <f>'LAUS File'!P667</f>
        <v>0</v>
      </c>
      <c r="O789" s="45">
        <f>'LAUS File'!Q667</f>
        <v>0</v>
      </c>
    </row>
    <row r="790" spans="1:15">
      <c r="A790" s="3"/>
      <c r="B790" s="3" t="s">
        <v>2</v>
      </c>
      <c r="C790" s="45">
        <v>188</v>
      </c>
      <c r="D790" s="45">
        <f>'LAUS File'!F668</f>
        <v>0</v>
      </c>
      <c r="E790" s="45">
        <f>'LAUS File'!G668</f>
        <v>0</v>
      </c>
      <c r="F790" s="45" t="e">
        <f>'LAUS File'!#REF!</f>
        <v>#REF!</v>
      </c>
      <c r="G790" s="45">
        <f>'LAUS File'!I668</f>
        <v>0</v>
      </c>
      <c r="H790" s="45">
        <f>'LAUS File'!J668</f>
        <v>0</v>
      </c>
      <c r="I790" s="45">
        <f>'LAUS File'!K668</f>
        <v>0</v>
      </c>
      <c r="J790" s="45">
        <f>'LAUS File'!L668</f>
        <v>0</v>
      </c>
      <c r="K790" s="45">
        <f>'LAUS File'!M668</f>
        <v>0</v>
      </c>
      <c r="L790" s="45">
        <f>'LAUS File'!N668</f>
        <v>0</v>
      </c>
      <c r="M790" s="45">
        <f>'LAUS File'!O668</f>
        <v>0</v>
      </c>
      <c r="N790" s="45">
        <f>'LAUS File'!P668</f>
        <v>0</v>
      </c>
      <c r="O790" s="45">
        <f>'LAUS File'!Q668</f>
        <v>0</v>
      </c>
    </row>
    <row r="791" spans="1:15">
      <c r="A791" s="3"/>
      <c r="B791" s="3" t="s">
        <v>3</v>
      </c>
      <c r="C791" s="46">
        <v>3.6</v>
      </c>
      <c r="D791" s="46">
        <f>'LAUS File'!F669</f>
        <v>0</v>
      </c>
      <c r="E791" s="46">
        <f>'LAUS File'!G669</f>
        <v>0</v>
      </c>
      <c r="F791" s="46" t="e">
        <f>'LAUS File'!#REF!</f>
        <v>#REF!</v>
      </c>
      <c r="G791" s="46">
        <f>'LAUS File'!I669</f>
        <v>0</v>
      </c>
      <c r="H791" s="46">
        <f>'LAUS File'!J669</f>
        <v>0</v>
      </c>
      <c r="I791" s="46">
        <f>'LAUS File'!K669</f>
        <v>0</v>
      </c>
      <c r="J791" s="46">
        <f>'LAUS File'!L669</f>
        <v>0</v>
      </c>
      <c r="K791" s="46">
        <f>'LAUS File'!M669</f>
        <v>0</v>
      </c>
      <c r="L791" s="46">
        <f>'LAUS File'!N669</f>
        <v>0</v>
      </c>
      <c r="M791" s="46">
        <f>'LAUS File'!O669</f>
        <v>0</v>
      </c>
      <c r="N791" s="46">
        <f>'LAUS File'!P669</f>
        <v>0</v>
      </c>
      <c r="O791" s="46">
        <f>'LAUS File'!Q669</f>
        <v>0</v>
      </c>
    </row>
    <row r="792" spans="1:15">
      <c r="A792" s="3"/>
      <c r="B792" s="3"/>
      <c r="C792" s="21" t="s">
        <v>857</v>
      </c>
      <c r="D792" s="21"/>
      <c r="E792" s="21"/>
      <c r="F792" s="21"/>
      <c r="G792" s="21"/>
      <c r="H792" s="21"/>
      <c r="I792" s="21"/>
      <c r="J792" s="21"/>
      <c r="K792" s="21"/>
      <c r="L792" s="21"/>
      <c r="M792" s="21"/>
      <c r="N792" s="21"/>
      <c r="O792" s="21"/>
    </row>
    <row r="793" spans="1:15">
      <c r="A793" s="3" t="s">
        <v>209</v>
      </c>
      <c r="B793" s="3" t="s">
        <v>0</v>
      </c>
      <c r="C793" s="45">
        <v>12627</v>
      </c>
      <c r="D793" s="45">
        <f>'LAUS File'!F670</f>
        <v>0</v>
      </c>
      <c r="E793" s="45">
        <f>'LAUS File'!G670</f>
        <v>0</v>
      </c>
      <c r="F793" s="45" t="e">
        <f>'LAUS File'!#REF!</f>
        <v>#REF!</v>
      </c>
      <c r="G793" s="45">
        <f>'LAUS File'!I670</f>
        <v>0</v>
      </c>
      <c r="H793" s="45">
        <f>'LAUS File'!J670</f>
        <v>0</v>
      </c>
      <c r="I793" s="45">
        <f>'LAUS File'!K670</f>
        <v>0</v>
      </c>
      <c r="J793" s="45">
        <f>'LAUS File'!L670</f>
        <v>0</v>
      </c>
      <c r="K793" s="45">
        <f>'LAUS File'!M670</f>
        <v>0</v>
      </c>
      <c r="L793" s="45">
        <f>'LAUS File'!N670</f>
        <v>0</v>
      </c>
      <c r="M793" s="45">
        <f>'LAUS File'!O670</f>
        <v>0</v>
      </c>
      <c r="N793" s="45">
        <f>'LAUS File'!P670</f>
        <v>0</v>
      </c>
      <c r="O793" s="45">
        <f>'LAUS File'!Q670</f>
        <v>0</v>
      </c>
    </row>
    <row r="794" spans="1:15">
      <c r="A794" s="3"/>
      <c r="B794" s="3" t="s">
        <v>152</v>
      </c>
      <c r="C794" s="45">
        <v>12113</v>
      </c>
      <c r="D794" s="45">
        <f>'LAUS File'!F671</f>
        <v>0</v>
      </c>
      <c r="E794" s="45">
        <f>'LAUS File'!G671</f>
        <v>0</v>
      </c>
      <c r="F794" s="45" t="e">
        <f>'LAUS File'!#REF!</f>
        <v>#REF!</v>
      </c>
      <c r="G794" s="45">
        <f>'LAUS File'!I671</f>
        <v>0</v>
      </c>
      <c r="H794" s="45">
        <f>'LAUS File'!J671</f>
        <v>0</v>
      </c>
      <c r="I794" s="45">
        <f>'LAUS File'!K671</f>
        <v>0</v>
      </c>
      <c r="J794" s="45">
        <f>'LAUS File'!L671</f>
        <v>0</v>
      </c>
      <c r="K794" s="45">
        <f>'LAUS File'!M671</f>
        <v>0</v>
      </c>
      <c r="L794" s="45">
        <f>'LAUS File'!N671</f>
        <v>0</v>
      </c>
      <c r="M794" s="45">
        <f>'LAUS File'!O671</f>
        <v>0</v>
      </c>
      <c r="N794" s="45">
        <f>'LAUS File'!P671</f>
        <v>0</v>
      </c>
      <c r="O794" s="45">
        <f>'LAUS File'!Q671</f>
        <v>0</v>
      </c>
    </row>
    <row r="795" spans="1:15">
      <c r="A795" s="3"/>
      <c r="B795" s="3" t="s">
        <v>2</v>
      </c>
      <c r="C795" s="45">
        <v>514</v>
      </c>
      <c r="D795" s="45">
        <f>'LAUS File'!F672</f>
        <v>0</v>
      </c>
      <c r="E795" s="45">
        <f>'LAUS File'!G672</f>
        <v>0</v>
      </c>
      <c r="F795" s="45" t="e">
        <f>'LAUS File'!#REF!</f>
        <v>#REF!</v>
      </c>
      <c r="G795" s="45">
        <f>'LAUS File'!I672</f>
        <v>0</v>
      </c>
      <c r="H795" s="45">
        <f>'LAUS File'!J672</f>
        <v>0</v>
      </c>
      <c r="I795" s="45">
        <f>'LAUS File'!K672</f>
        <v>0</v>
      </c>
      <c r="J795" s="45">
        <f>'LAUS File'!L672</f>
        <v>0</v>
      </c>
      <c r="K795" s="45">
        <f>'LAUS File'!M672</f>
        <v>0</v>
      </c>
      <c r="L795" s="45">
        <f>'LAUS File'!N672</f>
        <v>0</v>
      </c>
      <c r="M795" s="45">
        <f>'LAUS File'!O672</f>
        <v>0</v>
      </c>
      <c r="N795" s="45">
        <f>'LAUS File'!P672</f>
        <v>0</v>
      </c>
      <c r="O795" s="45">
        <f>'LAUS File'!Q672</f>
        <v>0</v>
      </c>
    </row>
    <row r="796" spans="1:15">
      <c r="A796" s="3"/>
      <c r="B796" s="3" t="s">
        <v>3</v>
      </c>
      <c r="C796" s="46">
        <v>4.0999999999999996</v>
      </c>
      <c r="D796" s="46">
        <f>'LAUS File'!F673</f>
        <v>0</v>
      </c>
      <c r="E796" s="46">
        <f>'LAUS File'!G673</f>
        <v>0</v>
      </c>
      <c r="F796" s="46" t="e">
        <f>'LAUS File'!#REF!</f>
        <v>#REF!</v>
      </c>
      <c r="G796" s="46">
        <f>'LAUS File'!I673</f>
        <v>0</v>
      </c>
      <c r="H796" s="46">
        <f>'LAUS File'!J673</f>
        <v>0</v>
      </c>
      <c r="I796" s="46">
        <f>'LAUS File'!K673</f>
        <v>0</v>
      </c>
      <c r="J796" s="46">
        <f>'LAUS File'!L673</f>
        <v>0</v>
      </c>
      <c r="K796" s="46">
        <f>'LAUS File'!M673</f>
        <v>0</v>
      </c>
      <c r="L796" s="46">
        <f>'LAUS File'!N673</f>
        <v>0</v>
      </c>
      <c r="M796" s="46">
        <f>'LAUS File'!O673</f>
        <v>0</v>
      </c>
      <c r="N796" s="46">
        <f>'LAUS File'!P673</f>
        <v>0</v>
      </c>
      <c r="O796" s="46">
        <f>'LAUS File'!Q673</f>
        <v>0</v>
      </c>
    </row>
    <row r="797" spans="1:15">
      <c r="A797" s="3"/>
      <c r="B797" s="3"/>
      <c r="C797" s="21" t="s">
        <v>857</v>
      </c>
      <c r="D797" s="21"/>
      <c r="E797" s="21"/>
      <c r="F797" s="21"/>
      <c r="G797" s="21"/>
      <c r="H797" s="21"/>
      <c r="I797" s="21"/>
      <c r="J797" s="21"/>
      <c r="K797" s="21"/>
      <c r="L797" s="21"/>
      <c r="M797" s="21"/>
      <c r="N797" s="21"/>
      <c r="O797" s="21"/>
    </row>
    <row r="798" spans="1:15">
      <c r="A798" s="45" t="s">
        <v>103</v>
      </c>
      <c r="B798" s="3" t="s">
        <v>0</v>
      </c>
      <c r="C798" s="45">
        <v>14658</v>
      </c>
      <c r="D798" s="45">
        <f>'LAUS File'!F674</f>
        <v>0</v>
      </c>
      <c r="E798" s="45">
        <f>'LAUS File'!G674</f>
        <v>0</v>
      </c>
      <c r="F798" s="45" t="e">
        <f>'LAUS File'!#REF!</f>
        <v>#REF!</v>
      </c>
      <c r="G798" s="45">
        <f>'LAUS File'!I674</f>
        <v>0</v>
      </c>
      <c r="H798" s="45">
        <f>'LAUS File'!J674</f>
        <v>0</v>
      </c>
      <c r="I798" s="45">
        <f>'LAUS File'!K674</f>
        <v>0</v>
      </c>
      <c r="J798" s="45">
        <f>'LAUS File'!L674</f>
        <v>0</v>
      </c>
      <c r="K798" s="45">
        <f>'LAUS File'!M674</f>
        <v>0</v>
      </c>
      <c r="L798" s="45">
        <f>'LAUS File'!N674</f>
        <v>0</v>
      </c>
      <c r="M798" s="45">
        <f>'LAUS File'!O674</f>
        <v>0</v>
      </c>
      <c r="N798" s="45">
        <f>'LAUS File'!P674</f>
        <v>0</v>
      </c>
      <c r="O798" s="45">
        <f>'LAUS File'!Q674</f>
        <v>0</v>
      </c>
    </row>
    <row r="799" spans="1:15">
      <c r="A799" s="45"/>
      <c r="B799" s="3" t="s">
        <v>152</v>
      </c>
      <c r="C799" s="45">
        <v>13980</v>
      </c>
      <c r="D799" s="45">
        <f>'LAUS File'!F675</f>
        <v>0</v>
      </c>
      <c r="E799" s="45">
        <f>'LAUS File'!G675</f>
        <v>0</v>
      </c>
      <c r="F799" s="45" t="e">
        <f>'LAUS File'!#REF!</f>
        <v>#REF!</v>
      </c>
      <c r="G799" s="45">
        <f>'LAUS File'!I675</f>
        <v>0</v>
      </c>
      <c r="H799" s="45">
        <f>'LAUS File'!J675</f>
        <v>0</v>
      </c>
      <c r="I799" s="45">
        <f>'LAUS File'!K675</f>
        <v>0</v>
      </c>
      <c r="J799" s="45">
        <f>'LAUS File'!L675</f>
        <v>0</v>
      </c>
      <c r="K799" s="45">
        <f>'LAUS File'!M675</f>
        <v>0</v>
      </c>
      <c r="L799" s="45">
        <f>'LAUS File'!N675</f>
        <v>0</v>
      </c>
      <c r="M799" s="45">
        <f>'LAUS File'!O675</f>
        <v>0</v>
      </c>
      <c r="N799" s="45">
        <f>'LAUS File'!P675</f>
        <v>0</v>
      </c>
      <c r="O799" s="45">
        <f>'LAUS File'!Q675</f>
        <v>0</v>
      </c>
    </row>
    <row r="800" spans="1:15">
      <c r="A800" s="45"/>
      <c r="B800" s="3" t="s">
        <v>2</v>
      </c>
      <c r="C800" s="45">
        <v>678</v>
      </c>
      <c r="D800" s="45">
        <f>'LAUS File'!F676</f>
        <v>0</v>
      </c>
      <c r="E800" s="45">
        <f>'LAUS File'!G676</f>
        <v>0</v>
      </c>
      <c r="F800" s="45" t="e">
        <f>'LAUS File'!#REF!</f>
        <v>#REF!</v>
      </c>
      <c r="G800" s="45">
        <f>'LAUS File'!I676</f>
        <v>0</v>
      </c>
      <c r="H800" s="45">
        <f>'LAUS File'!J676</f>
        <v>0</v>
      </c>
      <c r="I800" s="45">
        <f>'LAUS File'!K676</f>
        <v>0</v>
      </c>
      <c r="J800" s="45">
        <f>'LAUS File'!L676</f>
        <v>0</v>
      </c>
      <c r="K800" s="45">
        <f>'LAUS File'!M676</f>
        <v>0</v>
      </c>
      <c r="L800" s="45">
        <f>'LAUS File'!N676</f>
        <v>0</v>
      </c>
      <c r="M800" s="45">
        <f>'LAUS File'!O676</f>
        <v>0</v>
      </c>
      <c r="N800" s="45">
        <f>'LAUS File'!P676</f>
        <v>0</v>
      </c>
      <c r="O800" s="45">
        <f>'LAUS File'!Q676</f>
        <v>0</v>
      </c>
    </row>
    <row r="801" spans="1:15">
      <c r="A801" s="45"/>
      <c r="B801" s="3" t="s">
        <v>3</v>
      </c>
      <c r="C801" s="46">
        <v>4.5999999999999996</v>
      </c>
      <c r="D801" s="46">
        <f>'LAUS File'!F677</f>
        <v>0</v>
      </c>
      <c r="E801" s="46">
        <f>'LAUS File'!G677</f>
        <v>0</v>
      </c>
      <c r="F801" s="46" t="e">
        <f>'LAUS File'!#REF!</f>
        <v>#REF!</v>
      </c>
      <c r="G801" s="46">
        <f>'LAUS File'!I677</f>
        <v>0</v>
      </c>
      <c r="H801" s="46">
        <f>'LAUS File'!J677</f>
        <v>0</v>
      </c>
      <c r="I801" s="46">
        <f>'LAUS File'!K677</f>
        <v>0</v>
      </c>
      <c r="J801" s="46">
        <f>'LAUS File'!L677</f>
        <v>0</v>
      </c>
      <c r="K801" s="46">
        <f>'LAUS File'!M677</f>
        <v>0</v>
      </c>
      <c r="L801" s="46">
        <f>'LAUS File'!N677</f>
        <v>0</v>
      </c>
      <c r="M801" s="46">
        <f>'LAUS File'!O677</f>
        <v>0</v>
      </c>
      <c r="N801" s="46">
        <f>'LAUS File'!P677</f>
        <v>0</v>
      </c>
      <c r="O801" s="46">
        <f>'LAUS File'!Q677</f>
        <v>0</v>
      </c>
    </row>
    <row r="802" spans="1:15">
      <c r="A802" s="45"/>
      <c r="B802" s="3"/>
      <c r="C802" s="21" t="s">
        <v>857</v>
      </c>
      <c r="D802" s="21"/>
      <c r="E802" s="21"/>
      <c r="F802" s="21"/>
      <c r="G802" s="21"/>
      <c r="H802" s="21"/>
      <c r="I802" s="21"/>
      <c r="J802" s="21"/>
      <c r="K802" s="21"/>
      <c r="L802" s="21"/>
      <c r="M802" s="21"/>
      <c r="N802" s="21"/>
      <c r="O802" s="21"/>
    </row>
    <row r="803" spans="1:15">
      <c r="A803" s="45" t="s">
        <v>104</v>
      </c>
      <c r="B803" s="3" t="s">
        <v>0</v>
      </c>
      <c r="C803" s="45">
        <v>2922</v>
      </c>
      <c r="D803" s="45">
        <f>'LAUS File'!F678</f>
        <v>0</v>
      </c>
      <c r="E803" s="45">
        <f>'LAUS File'!G678</f>
        <v>0</v>
      </c>
      <c r="F803" s="45" t="e">
        <f>'LAUS File'!#REF!</f>
        <v>#REF!</v>
      </c>
      <c r="G803" s="45">
        <f>'LAUS File'!I678</f>
        <v>0</v>
      </c>
      <c r="H803" s="45">
        <f>'LAUS File'!J678</f>
        <v>0</v>
      </c>
      <c r="I803" s="45">
        <f>'LAUS File'!K678</f>
        <v>0</v>
      </c>
      <c r="J803" s="45">
        <f>'LAUS File'!L678</f>
        <v>0</v>
      </c>
      <c r="K803" s="45">
        <f>'LAUS File'!M678</f>
        <v>0</v>
      </c>
      <c r="L803" s="45">
        <f>'LAUS File'!N678</f>
        <v>0</v>
      </c>
      <c r="M803" s="45">
        <f>'LAUS File'!O678</f>
        <v>0</v>
      </c>
      <c r="N803" s="45">
        <f>'LAUS File'!P678</f>
        <v>0</v>
      </c>
      <c r="O803" s="45">
        <f>'LAUS File'!Q678</f>
        <v>0</v>
      </c>
    </row>
    <row r="804" spans="1:15">
      <c r="A804" s="45"/>
      <c r="B804" s="3" t="s">
        <v>152</v>
      </c>
      <c r="C804" s="45">
        <v>2764</v>
      </c>
      <c r="D804" s="45">
        <f>'LAUS File'!F679</f>
        <v>0</v>
      </c>
      <c r="E804" s="45">
        <f>'LAUS File'!G679</f>
        <v>0</v>
      </c>
      <c r="F804" s="45" t="e">
        <f>'LAUS File'!#REF!</f>
        <v>#REF!</v>
      </c>
      <c r="G804" s="45">
        <f>'LAUS File'!I679</f>
        <v>0</v>
      </c>
      <c r="H804" s="45">
        <f>'LAUS File'!J679</f>
        <v>0</v>
      </c>
      <c r="I804" s="45">
        <f>'LAUS File'!K679</f>
        <v>0</v>
      </c>
      <c r="J804" s="45">
        <f>'LAUS File'!L679</f>
        <v>0</v>
      </c>
      <c r="K804" s="45">
        <f>'LAUS File'!M679</f>
        <v>0</v>
      </c>
      <c r="L804" s="45">
        <f>'LAUS File'!N679</f>
        <v>0</v>
      </c>
      <c r="M804" s="45">
        <f>'LAUS File'!O679</f>
        <v>0</v>
      </c>
      <c r="N804" s="45">
        <f>'LAUS File'!P679</f>
        <v>0</v>
      </c>
      <c r="O804" s="45">
        <f>'LAUS File'!Q679</f>
        <v>0</v>
      </c>
    </row>
    <row r="805" spans="1:15">
      <c r="A805" s="45"/>
      <c r="B805" s="3" t="s">
        <v>2</v>
      </c>
      <c r="C805" s="45">
        <v>158</v>
      </c>
      <c r="D805" s="45">
        <f>'LAUS File'!F680</f>
        <v>0</v>
      </c>
      <c r="E805" s="45">
        <f>'LAUS File'!G680</f>
        <v>0</v>
      </c>
      <c r="F805" s="45" t="e">
        <f>'LAUS File'!#REF!</f>
        <v>#REF!</v>
      </c>
      <c r="G805" s="45">
        <f>'LAUS File'!I680</f>
        <v>0</v>
      </c>
      <c r="H805" s="45">
        <f>'LAUS File'!J680</f>
        <v>0</v>
      </c>
      <c r="I805" s="45">
        <f>'LAUS File'!K680</f>
        <v>0</v>
      </c>
      <c r="J805" s="45">
        <f>'LAUS File'!L680</f>
        <v>0</v>
      </c>
      <c r="K805" s="45">
        <f>'LAUS File'!M680</f>
        <v>0</v>
      </c>
      <c r="L805" s="45">
        <f>'LAUS File'!N680</f>
        <v>0</v>
      </c>
      <c r="M805" s="45">
        <f>'LAUS File'!O680</f>
        <v>0</v>
      </c>
      <c r="N805" s="45">
        <f>'LAUS File'!P680</f>
        <v>0</v>
      </c>
      <c r="O805" s="45">
        <f>'LAUS File'!Q680</f>
        <v>0</v>
      </c>
    </row>
    <row r="806" spans="1:15">
      <c r="A806" s="45"/>
      <c r="B806" s="3" t="s">
        <v>3</v>
      </c>
      <c r="C806" s="46">
        <v>5.4</v>
      </c>
      <c r="D806" s="46">
        <f>'LAUS File'!F681</f>
        <v>0</v>
      </c>
      <c r="E806" s="46">
        <f>'LAUS File'!G681</f>
        <v>0</v>
      </c>
      <c r="F806" s="46" t="e">
        <f>'LAUS File'!#REF!</f>
        <v>#REF!</v>
      </c>
      <c r="G806" s="46">
        <f>'LAUS File'!I681</f>
        <v>0</v>
      </c>
      <c r="H806" s="46">
        <f>'LAUS File'!J681</f>
        <v>0</v>
      </c>
      <c r="I806" s="46">
        <f>'LAUS File'!K681</f>
        <v>0</v>
      </c>
      <c r="J806" s="46">
        <f>'LAUS File'!L681</f>
        <v>0</v>
      </c>
      <c r="K806" s="46">
        <f>'LAUS File'!M681</f>
        <v>0</v>
      </c>
      <c r="L806" s="46">
        <f>'LAUS File'!N681</f>
        <v>0</v>
      </c>
      <c r="M806" s="46">
        <f>'LAUS File'!O681</f>
        <v>0</v>
      </c>
      <c r="N806" s="46">
        <f>'LAUS File'!P681</f>
        <v>0</v>
      </c>
      <c r="O806" s="46">
        <f>'LAUS File'!Q681</f>
        <v>0</v>
      </c>
    </row>
    <row r="807" spans="1:15">
      <c r="A807" s="45"/>
      <c r="B807" s="3"/>
      <c r="C807" s="21" t="s">
        <v>857</v>
      </c>
      <c r="D807" s="21"/>
      <c r="E807" s="21"/>
      <c r="F807" s="21"/>
      <c r="G807" s="21"/>
      <c r="H807" s="21"/>
      <c r="I807" s="21"/>
      <c r="J807" s="21"/>
      <c r="K807" s="21"/>
      <c r="L807" s="21"/>
      <c r="M807" s="21"/>
      <c r="N807" s="21"/>
      <c r="O807" s="21"/>
    </row>
    <row r="808" spans="1:15">
      <c r="A808" s="3" t="s">
        <v>40</v>
      </c>
      <c r="B808" s="3" t="s">
        <v>0</v>
      </c>
      <c r="C808" s="45">
        <v>9869</v>
      </c>
      <c r="D808" s="45">
        <f>'LAUS File'!F682</f>
        <v>0</v>
      </c>
      <c r="E808" s="45">
        <f>'LAUS File'!G682</f>
        <v>0</v>
      </c>
      <c r="F808" s="45" t="e">
        <f>'LAUS File'!#REF!</f>
        <v>#REF!</v>
      </c>
      <c r="G808" s="45">
        <f>'LAUS File'!I682</f>
        <v>0</v>
      </c>
      <c r="H808" s="45">
        <f>'LAUS File'!J682</f>
        <v>0</v>
      </c>
      <c r="I808" s="45">
        <f>'LAUS File'!K682</f>
        <v>0</v>
      </c>
      <c r="J808" s="45">
        <f>'LAUS File'!L682</f>
        <v>0</v>
      </c>
      <c r="K808" s="45">
        <f>'LAUS File'!M682</f>
        <v>0</v>
      </c>
      <c r="L808" s="45">
        <f>'LAUS File'!N682</f>
        <v>0</v>
      </c>
      <c r="M808" s="45">
        <f>'LAUS File'!O682</f>
        <v>0</v>
      </c>
      <c r="N808" s="45">
        <f>'LAUS File'!P682</f>
        <v>0</v>
      </c>
      <c r="O808" s="45">
        <f>'LAUS File'!Q682</f>
        <v>0</v>
      </c>
    </row>
    <row r="809" spans="1:15">
      <c r="A809" s="3"/>
      <c r="B809" s="3" t="s">
        <v>152</v>
      </c>
      <c r="C809" s="45">
        <v>9507</v>
      </c>
      <c r="D809" s="45">
        <f>'LAUS File'!F683</f>
        <v>0</v>
      </c>
      <c r="E809" s="45">
        <f>'LAUS File'!G683</f>
        <v>0</v>
      </c>
      <c r="F809" s="45" t="e">
        <f>'LAUS File'!#REF!</f>
        <v>#REF!</v>
      </c>
      <c r="G809" s="45">
        <f>'LAUS File'!I683</f>
        <v>0</v>
      </c>
      <c r="H809" s="45">
        <f>'LAUS File'!J683</f>
        <v>0</v>
      </c>
      <c r="I809" s="45">
        <f>'LAUS File'!K683</f>
        <v>0</v>
      </c>
      <c r="J809" s="45">
        <f>'LAUS File'!L683</f>
        <v>0</v>
      </c>
      <c r="K809" s="45">
        <f>'LAUS File'!M683</f>
        <v>0</v>
      </c>
      <c r="L809" s="45">
        <f>'LAUS File'!N683</f>
        <v>0</v>
      </c>
      <c r="M809" s="45">
        <f>'LAUS File'!O683</f>
        <v>0</v>
      </c>
      <c r="N809" s="45">
        <f>'LAUS File'!P683</f>
        <v>0</v>
      </c>
      <c r="O809" s="45">
        <f>'LAUS File'!Q683</f>
        <v>0</v>
      </c>
    </row>
    <row r="810" spans="1:15">
      <c r="A810" s="3"/>
      <c r="B810" s="3" t="s">
        <v>2</v>
      </c>
      <c r="C810" s="45">
        <v>362</v>
      </c>
      <c r="D810" s="45">
        <f>'LAUS File'!F684</f>
        <v>0</v>
      </c>
      <c r="E810" s="45">
        <f>'LAUS File'!G684</f>
        <v>0</v>
      </c>
      <c r="F810" s="45" t="e">
        <f>'LAUS File'!#REF!</f>
        <v>#REF!</v>
      </c>
      <c r="G810" s="45">
        <f>'LAUS File'!I684</f>
        <v>0</v>
      </c>
      <c r="H810" s="45">
        <f>'LAUS File'!J684</f>
        <v>0</v>
      </c>
      <c r="I810" s="45">
        <f>'LAUS File'!K684</f>
        <v>0</v>
      </c>
      <c r="J810" s="45">
        <f>'LAUS File'!L684</f>
        <v>0</v>
      </c>
      <c r="K810" s="45">
        <f>'LAUS File'!M684</f>
        <v>0</v>
      </c>
      <c r="L810" s="45">
        <f>'LAUS File'!N684</f>
        <v>0</v>
      </c>
      <c r="M810" s="45">
        <f>'LAUS File'!O684</f>
        <v>0</v>
      </c>
      <c r="N810" s="45">
        <f>'LAUS File'!P684</f>
        <v>0</v>
      </c>
      <c r="O810" s="45">
        <f>'LAUS File'!Q684</f>
        <v>0</v>
      </c>
    </row>
    <row r="811" spans="1:15">
      <c r="A811" s="3"/>
      <c r="B811" s="3" t="s">
        <v>3</v>
      </c>
      <c r="C811" s="46">
        <v>3.7</v>
      </c>
      <c r="D811" s="46">
        <f>'LAUS File'!F685</f>
        <v>0</v>
      </c>
      <c r="E811" s="46">
        <f>'LAUS File'!G685</f>
        <v>0</v>
      </c>
      <c r="F811" s="46" t="e">
        <f>'LAUS File'!#REF!</f>
        <v>#REF!</v>
      </c>
      <c r="G811" s="46">
        <f>'LAUS File'!I685</f>
        <v>0</v>
      </c>
      <c r="H811" s="46">
        <f>'LAUS File'!J685</f>
        <v>0</v>
      </c>
      <c r="I811" s="46">
        <f>'LAUS File'!K685</f>
        <v>0</v>
      </c>
      <c r="J811" s="46">
        <f>'LAUS File'!L685</f>
        <v>0</v>
      </c>
      <c r="K811" s="46">
        <f>'LAUS File'!M685</f>
        <v>0</v>
      </c>
      <c r="L811" s="46">
        <f>'LAUS File'!N685</f>
        <v>0</v>
      </c>
      <c r="M811" s="46">
        <f>'LAUS File'!O685</f>
        <v>0</v>
      </c>
      <c r="N811" s="46">
        <f>'LAUS File'!P685</f>
        <v>0</v>
      </c>
      <c r="O811" s="46">
        <f>'LAUS File'!Q685</f>
        <v>0</v>
      </c>
    </row>
    <row r="812" spans="1:15">
      <c r="A812" s="3"/>
      <c r="B812" s="3"/>
      <c r="C812" s="21" t="s">
        <v>857</v>
      </c>
      <c r="D812" s="21"/>
      <c r="E812" s="21"/>
      <c r="F812" s="21"/>
      <c r="G812" s="21"/>
      <c r="H812" s="21"/>
      <c r="I812" s="21"/>
      <c r="J812" s="21"/>
      <c r="K812" s="21"/>
      <c r="L812" s="21"/>
      <c r="M812" s="21"/>
      <c r="N812" s="21"/>
      <c r="O812" s="21"/>
    </row>
    <row r="813" spans="1:15">
      <c r="A813" s="45" t="s">
        <v>186</v>
      </c>
      <c r="B813" s="3" t="s">
        <v>0</v>
      </c>
      <c r="C813" s="45">
        <v>5340</v>
      </c>
      <c r="D813" s="45">
        <f>'LAUS File'!F686</f>
        <v>0</v>
      </c>
      <c r="E813" s="45">
        <f>'LAUS File'!G686</f>
        <v>0</v>
      </c>
      <c r="F813" s="45" t="e">
        <f>'LAUS File'!#REF!</f>
        <v>#REF!</v>
      </c>
      <c r="G813" s="45">
        <f>'LAUS File'!I686</f>
        <v>0</v>
      </c>
      <c r="H813" s="45">
        <f>'LAUS File'!J686</f>
        <v>0</v>
      </c>
      <c r="I813" s="45">
        <f>'LAUS File'!K686</f>
        <v>0</v>
      </c>
      <c r="J813" s="45">
        <f>'LAUS File'!L686</f>
        <v>0</v>
      </c>
      <c r="K813" s="45">
        <f>'LAUS File'!M686</f>
        <v>0</v>
      </c>
      <c r="L813" s="45">
        <f>'LAUS File'!N686</f>
        <v>0</v>
      </c>
      <c r="M813" s="45">
        <f>'LAUS File'!O686</f>
        <v>0</v>
      </c>
      <c r="N813" s="45">
        <f>'LAUS File'!P686</f>
        <v>0</v>
      </c>
      <c r="O813" s="45">
        <f>'LAUS File'!Q686</f>
        <v>0</v>
      </c>
    </row>
    <row r="814" spans="1:15">
      <c r="A814" s="45"/>
      <c r="B814" s="3" t="s">
        <v>152</v>
      </c>
      <c r="C814" s="45">
        <v>4965</v>
      </c>
      <c r="D814" s="45">
        <f>'LAUS File'!F687</f>
        <v>0</v>
      </c>
      <c r="E814" s="45">
        <f>'LAUS File'!G687</f>
        <v>0</v>
      </c>
      <c r="F814" s="45" t="e">
        <f>'LAUS File'!#REF!</f>
        <v>#REF!</v>
      </c>
      <c r="G814" s="45">
        <f>'LAUS File'!I687</f>
        <v>0</v>
      </c>
      <c r="H814" s="45">
        <f>'LAUS File'!J687</f>
        <v>0</v>
      </c>
      <c r="I814" s="45">
        <f>'LAUS File'!K687</f>
        <v>0</v>
      </c>
      <c r="J814" s="45">
        <f>'LAUS File'!L687</f>
        <v>0</v>
      </c>
      <c r="K814" s="45">
        <f>'LAUS File'!M687</f>
        <v>0</v>
      </c>
      <c r="L814" s="45">
        <f>'LAUS File'!N687</f>
        <v>0</v>
      </c>
      <c r="M814" s="45">
        <f>'LAUS File'!O687</f>
        <v>0</v>
      </c>
      <c r="N814" s="45">
        <f>'LAUS File'!P687</f>
        <v>0</v>
      </c>
      <c r="O814" s="45">
        <f>'LAUS File'!Q687</f>
        <v>0</v>
      </c>
    </row>
    <row r="815" spans="1:15">
      <c r="A815" s="45"/>
      <c r="B815" s="3" t="s">
        <v>2</v>
      </c>
      <c r="C815" s="45">
        <v>375</v>
      </c>
      <c r="D815" s="45">
        <f>'LAUS File'!F688</f>
        <v>0</v>
      </c>
      <c r="E815" s="45">
        <f>'LAUS File'!G688</f>
        <v>0</v>
      </c>
      <c r="F815" s="45" t="e">
        <f>'LAUS File'!#REF!</f>
        <v>#REF!</v>
      </c>
      <c r="G815" s="45">
        <f>'LAUS File'!I688</f>
        <v>0</v>
      </c>
      <c r="H815" s="45">
        <f>'LAUS File'!J688</f>
        <v>0</v>
      </c>
      <c r="I815" s="45">
        <f>'LAUS File'!K688</f>
        <v>0</v>
      </c>
      <c r="J815" s="45">
        <f>'LAUS File'!L688</f>
        <v>0</v>
      </c>
      <c r="K815" s="45">
        <f>'LAUS File'!M688</f>
        <v>0</v>
      </c>
      <c r="L815" s="45">
        <f>'LAUS File'!N688</f>
        <v>0</v>
      </c>
      <c r="M815" s="45">
        <f>'LAUS File'!O688</f>
        <v>0</v>
      </c>
      <c r="N815" s="45">
        <f>'LAUS File'!P688</f>
        <v>0</v>
      </c>
      <c r="O815" s="45">
        <f>'LAUS File'!Q688</f>
        <v>0</v>
      </c>
    </row>
    <row r="816" spans="1:15">
      <c r="A816" s="45"/>
      <c r="B816" s="3" t="s">
        <v>3</v>
      </c>
      <c r="C816" s="46">
        <v>7</v>
      </c>
      <c r="D816" s="46">
        <f>'LAUS File'!F689</f>
        <v>0</v>
      </c>
      <c r="E816" s="46">
        <f>'LAUS File'!G689</f>
        <v>0</v>
      </c>
      <c r="F816" s="46" t="e">
        <f>'LAUS File'!#REF!</f>
        <v>#REF!</v>
      </c>
      <c r="G816" s="46">
        <f>'LAUS File'!I689</f>
        <v>0</v>
      </c>
      <c r="H816" s="46">
        <f>'LAUS File'!J689</f>
        <v>0</v>
      </c>
      <c r="I816" s="46">
        <f>'LAUS File'!K689</f>
        <v>0</v>
      </c>
      <c r="J816" s="46">
        <f>'LAUS File'!L689</f>
        <v>0</v>
      </c>
      <c r="K816" s="46">
        <f>'LAUS File'!M689</f>
        <v>0</v>
      </c>
      <c r="L816" s="46">
        <f>'LAUS File'!N689</f>
        <v>0</v>
      </c>
      <c r="M816" s="46">
        <f>'LAUS File'!O689</f>
        <v>0</v>
      </c>
      <c r="N816" s="46">
        <f>'LAUS File'!P689</f>
        <v>0</v>
      </c>
      <c r="O816" s="46">
        <f>'LAUS File'!Q689</f>
        <v>0</v>
      </c>
    </row>
    <row r="817" spans="1:15">
      <c r="A817" s="45"/>
      <c r="B817" s="3"/>
      <c r="C817" s="21" t="s">
        <v>857</v>
      </c>
      <c r="D817" s="21"/>
      <c r="E817" s="21"/>
      <c r="F817" s="21"/>
      <c r="G817" s="21"/>
      <c r="H817" s="21"/>
      <c r="I817" s="21"/>
      <c r="J817" s="21"/>
      <c r="K817" s="21"/>
      <c r="L817" s="21"/>
      <c r="M817" s="21"/>
      <c r="N817" s="21"/>
      <c r="O817" s="21"/>
    </row>
    <row r="818" spans="1:15">
      <c r="A818" s="45" t="s">
        <v>205</v>
      </c>
      <c r="B818" s="3" t="s">
        <v>0</v>
      </c>
      <c r="C818" s="45">
        <v>11727</v>
      </c>
      <c r="D818" s="45">
        <f>'LAUS File'!F690</f>
        <v>0</v>
      </c>
      <c r="E818" s="45">
        <f>'LAUS File'!G690</f>
        <v>0</v>
      </c>
      <c r="F818" s="45" t="e">
        <f>'LAUS File'!#REF!</f>
        <v>#REF!</v>
      </c>
      <c r="G818" s="45">
        <f>'LAUS File'!I690</f>
        <v>0</v>
      </c>
      <c r="H818" s="45">
        <f>'LAUS File'!J690</f>
        <v>0</v>
      </c>
      <c r="I818" s="45">
        <f>'LAUS File'!K690</f>
        <v>0</v>
      </c>
      <c r="J818" s="45">
        <f>'LAUS File'!L690</f>
        <v>0</v>
      </c>
      <c r="K818" s="45">
        <f>'LAUS File'!M690</f>
        <v>0</v>
      </c>
      <c r="L818" s="45">
        <f>'LAUS File'!N690</f>
        <v>0</v>
      </c>
      <c r="M818" s="45">
        <f>'LAUS File'!O690</f>
        <v>0</v>
      </c>
      <c r="N818" s="45">
        <f>'LAUS File'!P690</f>
        <v>0</v>
      </c>
      <c r="O818" s="45">
        <f>'LAUS File'!Q690</f>
        <v>0</v>
      </c>
    </row>
    <row r="819" spans="1:15">
      <c r="A819" s="45"/>
      <c r="B819" s="3" t="s">
        <v>152</v>
      </c>
      <c r="C819" s="45">
        <v>10860</v>
      </c>
      <c r="D819" s="45">
        <f>'LAUS File'!F691</f>
        <v>0</v>
      </c>
      <c r="E819" s="45">
        <f>'LAUS File'!G691</f>
        <v>0</v>
      </c>
      <c r="F819" s="45" t="e">
        <f>'LAUS File'!#REF!</f>
        <v>#REF!</v>
      </c>
      <c r="G819" s="45">
        <f>'LAUS File'!I691</f>
        <v>0</v>
      </c>
      <c r="H819" s="45">
        <f>'LAUS File'!J691</f>
        <v>0</v>
      </c>
      <c r="I819" s="45">
        <f>'LAUS File'!K691</f>
        <v>0</v>
      </c>
      <c r="J819" s="45">
        <f>'LAUS File'!L691</f>
        <v>0</v>
      </c>
      <c r="K819" s="45">
        <f>'LAUS File'!M691</f>
        <v>0</v>
      </c>
      <c r="L819" s="45">
        <f>'LAUS File'!N691</f>
        <v>0</v>
      </c>
      <c r="M819" s="45">
        <f>'LAUS File'!O691</f>
        <v>0</v>
      </c>
      <c r="N819" s="45">
        <f>'LAUS File'!P691</f>
        <v>0</v>
      </c>
      <c r="O819" s="45">
        <f>'LAUS File'!Q691</f>
        <v>0</v>
      </c>
    </row>
    <row r="820" spans="1:15">
      <c r="A820" s="45"/>
      <c r="B820" s="3" t="s">
        <v>2</v>
      </c>
      <c r="C820" s="45">
        <v>867</v>
      </c>
      <c r="D820" s="45">
        <f>'LAUS File'!F692</f>
        <v>0</v>
      </c>
      <c r="E820" s="45">
        <f>'LAUS File'!G692</f>
        <v>0</v>
      </c>
      <c r="F820" s="45" t="e">
        <f>'LAUS File'!#REF!</f>
        <v>#REF!</v>
      </c>
      <c r="G820" s="45">
        <f>'LAUS File'!I692</f>
        <v>0</v>
      </c>
      <c r="H820" s="45">
        <f>'LAUS File'!J692</f>
        <v>0</v>
      </c>
      <c r="I820" s="45">
        <f>'LAUS File'!K692</f>
        <v>0</v>
      </c>
      <c r="J820" s="45">
        <f>'LAUS File'!L692</f>
        <v>0</v>
      </c>
      <c r="K820" s="45">
        <f>'LAUS File'!M692</f>
        <v>0</v>
      </c>
      <c r="L820" s="45">
        <f>'LAUS File'!N692</f>
        <v>0</v>
      </c>
      <c r="M820" s="45">
        <f>'LAUS File'!O692</f>
        <v>0</v>
      </c>
      <c r="N820" s="45">
        <f>'LAUS File'!P692</f>
        <v>0</v>
      </c>
      <c r="O820" s="45">
        <f>'LAUS File'!Q692</f>
        <v>0</v>
      </c>
    </row>
    <row r="821" spans="1:15">
      <c r="A821" s="45"/>
      <c r="B821" s="3" t="s">
        <v>3</v>
      </c>
      <c r="C821" s="46">
        <v>7.4</v>
      </c>
      <c r="D821" s="46">
        <f>'LAUS File'!F693</f>
        <v>0</v>
      </c>
      <c r="E821" s="46">
        <f>'LAUS File'!G693</f>
        <v>0</v>
      </c>
      <c r="F821" s="46" t="e">
        <f>'LAUS File'!#REF!</f>
        <v>#REF!</v>
      </c>
      <c r="G821" s="46">
        <f>'LAUS File'!I693</f>
        <v>0</v>
      </c>
      <c r="H821" s="46">
        <f>'LAUS File'!J693</f>
        <v>0</v>
      </c>
      <c r="I821" s="46">
        <f>'LAUS File'!K693</f>
        <v>0</v>
      </c>
      <c r="J821" s="46">
        <f>'LAUS File'!L693</f>
        <v>0</v>
      </c>
      <c r="K821" s="46">
        <f>'LAUS File'!M693</f>
        <v>0</v>
      </c>
      <c r="L821" s="46">
        <f>'LAUS File'!N693</f>
        <v>0</v>
      </c>
      <c r="M821" s="46">
        <f>'LAUS File'!O693</f>
        <v>0</v>
      </c>
      <c r="N821" s="46">
        <f>'LAUS File'!P693</f>
        <v>0</v>
      </c>
      <c r="O821" s="46">
        <f>'LAUS File'!Q693</f>
        <v>0</v>
      </c>
    </row>
    <row r="822" spans="1:15">
      <c r="A822" s="45"/>
      <c r="B822" s="3"/>
      <c r="C822" s="46" t="s">
        <v>857</v>
      </c>
      <c r="D822" s="46"/>
      <c r="E822" s="46"/>
      <c r="F822" s="46"/>
      <c r="G822" s="46"/>
      <c r="H822" s="46"/>
      <c r="I822" s="46"/>
      <c r="J822" s="46"/>
      <c r="K822" s="46"/>
      <c r="L822" s="46"/>
      <c r="M822" s="46"/>
      <c r="N822" s="46"/>
      <c r="O822" s="46"/>
    </row>
    <row r="823" spans="1:15">
      <c r="A823" s="45" t="s">
        <v>105</v>
      </c>
      <c r="B823" s="3" t="s">
        <v>0</v>
      </c>
      <c r="C823" s="45">
        <v>16359</v>
      </c>
      <c r="D823" s="45">
        <f>'LAUS File'!F694</f>
        <v>0</v>
      </c>
      <c r="E823" s="45">
        <f>'LAUS File'!G694</f>
        <v>0</v>
      </c>
      <c r="F823" s="45" t="e">
        <f>'LAUS File'!#REF!</f>
        <v>#REF!</v>
      </c>
      <c r="G823" s="45">
        <f>'LAUS File'!I694</f>
        <v>0</v>
      </c>
      <c r="H823" s="45">
        <f>'LAUS File'!J694</f>
        <v>0</v>
      </c>
      <c r="I823" s="45">
        <f>'LAUS File'!K694</f>
        <v>0</v>
      </c>
      <c r="J823" s="45">
        <f>'LAUS File'!L694</f>
        <v>0</v>
      </c>
      <c r="K823" s="45">
        <f>'LAUS File'!M694</f>
        <v>0</v>
      </c>
      <c r="L823" s="45">
        <f>'LAUS File'!N694</f>
        <v>0</v>
      </c>
      <c r="M823" s="45">
        <f>'LAUS File'!O694</f>
        <v>0</v>
      </c>
      <c r="N823" s="45">
        <f>'LAUS File'!P694</f>
        <v>0</v>
      </c>
      <c r="O823" s="45">
        <f>'LAUS File'!Q694</f>
        <v>0</v>
      </c>
    </row>
    <row r="824" spans="1:15">
      <c r="A824" s="45"/>
      <c r="B824" s="3" t="s">
        <v>152</v>
      </c>
      <c r="C824" s="45">
        <v>15535</v>
      </c>
      <c r="D824" s="45">
        <f>'LAUS File'!F695</f>
        <v>0</v>
      </c>
      <c r="E824" s="45">
        <f>'LAUS File'!G695</f>
        <v>0</v>
      </c>
      <c r="F824" s="45" t="e">
        <f>'LAUS File'!#REF!</f>
        <v>#REF!</v>
      </c>
      <c r="G824" s="45">
        <f>'LAUS File'!I695</f>
        <v>0</v>
      </c>
      <c r="H824" s="45">
        <f>'LAUS File'!J695</f>
        <v>0</v>
      </c>
      <c r="I824" s="45">
        <f>'LAUS File'!K695</f>
        <v>0</v>
      </c>
      <c r="J824" s="45">
        <f>'LAUS File'!L695</f>
        <v>0</v>
      </c>
      <c r="K824" s="45">
        <f>'LAUS File'!M695</f>
        <v>0</v>
      </c>
      <c r="L824" s="45">
        <f>'LAUS File'!N695</f>
        <v>0</v>
      </c>
      <c r="M824" s="45">
        <f>'LAUS File'!O695</f>
        <v>0</v>
      </c>
      <c r="N824" s="45">
        <f>'LAUS File'!P695</f>
        <v>0</v>
      </c>
      <c r="O824" s="45">
        <f>'LAUS File'!Q695</f>
        <v>0</v>
      </c>
    </row>
    <row r="825" spans="1:15">
      <c r="A825" s="45"/>
      <c r="B825" s="3" t="s">
        <v>2</v>
      </c>
      <c r="C825" s="45">
        <v>824</v>
      </c>
      <c r="D825" s="45">
        <f>'LAUS File'!F696</f>
        <v>0</v>
      </c>
      <c r="E825" s="45">
        <f>'LAUS File'!G696</f>
        <v>0</v>
      </c>
      <c r="F825" s="45" t="e">
        <f>'LAUS File'!#REF!</f>
        <v>#REF!</v>
      </c>
      <c r="G825" s="45">
        <f>'LAUS File'!I696</f>
        <v>0</v>
      </c>
      <c r="H825" s="45">
        <f>'LAUS File'!J696</f>
        <v>0</v>
      </c>
      <c r="I825" s="45">
        <f>'LAUS File'!K696</f>
        <v>0</v>
      </c>
      <c r="J825" s="45">
        <f>'LAUS File'!L696</f>
        <v>0</v>
      </c>
      <c r="K825" s="45">
        <f>'LAUS File'!M696</f>
        <v>0</v>
      </c>
      <c r="L825" s="45">
        <f>'LAUS File'!N696</f>
        <v>0</v>
      </c>
      <c r="M825" s="45">
        <f>'LAUS File'!O696</f>
        <v>0</v>
      </c>
      <c r="N825" s="45">
        <f>'LAUS File'!P696</f>
        <v>0</v>
      </c>
      <c r="O825" s="45">
        <f>'LAUS File'!Q696</f>
        <v>0</v>
      </c>
    </row>
    <row r="826" spans="1:15">
      <c r="A826" s="45"/>
      <c r="B826" s="3" t="s">
        <v>3</v>
      </c>
      <c r="C826" s="46">
        <v>5</v>
      </c>
      <c r="D826" s="46">
        <f>'LAUS File'!F697</f>
        <v>0</v>
      </c>
      <c r="E826" s="46">
        <f>'LAUS File'!G697</f>
        <v>0</v>
      </c>
      <c r="F826" s="46" t="e">
        <f>'LAUS File'!#REF!</f>
        <v>#REF!</v>
      </c>
      <c r="G826" s="46">
        <f>'LAUS File'!I697</f>
        <v>0</v>
      </c>
      <c r="H826" s="46">
        <f>'LAUS File'!J697</f>
        <v>0</v>
      </c>
      <c r="I826" s="46">
        <f>'LAUS File'!K697</f>
        <v>0</v>
      </c>
      <c r="J826" s="46">
        <f>'LAUS File'!L697</f>
        <v>0</v>
      </c>
      <c r="K826" s="46">
        <f>'LAUS File'!M697</f>
        <v>0</v>
      </c>
      <c r="L826" s="46">
        <f>'LAUS File'!N697</f>
        <v>0</v>
      </c>
      <c r="M826" s="46">
        <f>'LAUS File'!O697</f>
        <v>0</v>
      </c>
      <c r="N826" s="46">
        <f>'LAUS File'!P697</f>
        <v>0</v>
      </c>
      <c r="O826" s="46">
        <f>'LAUS File'!Q697</f>
        <v>0</v>
      </c>
    </row>
    <row r="827" spans="1:15">
      <c r="A827" s="45"/>
      <c r="B827" s="3"/>
      <c r="C827" s="21" t="s">
        <v>857</v>
      </c>
      <c r="D827" s="21"/>
      <c r="E827" s="21"/>
      <c r="F827" s="21"/>
      <c r="G827" s="21"/>
      <c r="H827" s="21"/>
      <c r="I827" s="21"/>
      <c r="J827" s="21"/>
      <c r="K827" s="21"/>
      <c r="L827" s="21"/>
      <c r="M827" s="21"/>
      <c r="N827" s="21"/>
      <c r="O827" s="21"/>
    </row>
    <row r="828" spans="1:15">
      <c r="A828" s="3" t="s">
        <v>54</v>
      </c>
      <c r="B828" s="3" t="s">
        <v>0</v>
      </c>
      <c r="C828" s="45">
        <v>7146</v>
      </c>
      <c r="D828" s="45">
        <f>'LAUS File'!F698</f>
        <v>0</v>
      </c>
      <c r="E828" s="45">
        <f>'LAUS File'!G698</f>
        <v>0</v>
      </c>
      <c r="F828" s="45" t="e">
        <f>'LAUS File'!#REF!</f>
        <v>#REF!</v>
      </c>
      <c r="G828" s="45">
        <f>'LAUS File'!I698</f>
        <v>0</v>
      </c>
      <c r="H828" s="45">
        <f>'LAUS File'!J698</f>
        <v>0</v>
      </c>
      <c r="I828" s="45">
        <f>'LAUS File'!K698</f>
        <v>0</v>
      </c>
      <c r="J828" s="45">
        <f>'LAUS File'!L698</f>
        <v>0</v>
      </c>
      <c r="K828" s="45">
        <f>'LAUS File'!M698</f>
        <v>0</v>
      </c>
      <c r="L828" s="45">
        <f>'LAUS File'!N698</f>
        <v>0</v>
      </c>
      <c r="M828" s="45">
        <f>'LAUS File'!O698</f>
        <v>0</v>
      </c>
      <c r="N828" s="45">
        <f>'LAUS File'!P698</f>
        <v>0</v>
      </c>
      <c r="O828" s="45">
        <f>'LAUS File'!Q698</f>
        <v>0</v>
      </c>
    </row>
    <row r="829" spans="1:15">
      <c r="A829" s="3"/>
      <c r="B829" s="3" t="s">
        <v>152</v>
      </c>
      <c r="C829" s="45">
        <v>6748</v>
      </c>
      <c r="D829" s="45">
        <f>'LAUS File'!F699</f>
        <v>0</v>
      </c>
      <c r="E829" s="45">
        <f>'LAUS File'!G699</f>
        <v>0</v>
      </c>
      <c r="F829" s="45" t="e">
        <f>'LAUS File'!#REF!</f>
        <v>#REF!</v>
      </c>
      <c r="G829" s="45">
        <f>'LAUS File'!I699</f>
        <v>0</v>
      </c>
      <c r="H829" s="45">
        <f>'LAUS File'!J699</f>
        <v>0</v>
      </c>
      <c r="I829" s="45">
        <f>'LAUS File'!K699</f>
        <v>0</v>
      </c>
      <c r="J829" s="45">
        <f>'LAUS File'!L699</f>
        <v>0</v>
      </c>
      <c r="K829" s="45">
        <f>'LAUS File'!M699</f>
        <v>0</v>
      </c>
      <c r="L829" s="45">
        <f>'LAUS File'!N699</f>
        <v>0</v>
      </c>
      <c r="M829" s="45">
        <f>'LAUS File'!O699</f>
        <v>0</v>
      </c>
      <c r="N829" s="45">
        <f>'LAUS File'!P699</f>
        <v>0</v>
      </c>
      <c r="O829" s="45">
        <f>'LAUS File'!Q699</f>
        <v>0</v>
      </c>
    </row>
    <row r="830" spans="1:15">
      <c r="A830" s="3"/>
      <c r="B830" s="3" t="s">
        <v>2</v>
      </c>
      <c r="C830" s="45">
        <v>398</v>
      </c>
      <c r="D830" s="45">
        <f>'LAUS File'!F700</f>
        <v>0</v>
      </c>
      <c r="E830" s="45">
        <f>'LAUS File'!G700</f>
        <v>0</v>
      </c>
      <c r="F830" s="45" t="e">
        <f>'LAUS File'!#REF!</f>
        <v>#REF!</v>
      </c>
      <c r="G830" s="45">
        <f>'LAUS File'!I700</f>
        <v>0</v>
      </c>
      <c r="H830" s="45">
        <f>'LAUS File'!J700</f>
        <v>0</v>
      </c>
      <c r="I830" s="45">
        <f>'LAUS File'!K700</f>
        <v>0</v>
      </c>
      <c r="J830" s="45">
        <f>'LAUS File'!L700</f>
        <v>0</v>
      </c>
      <c r="K830" s="45">
        <f>'LAUS File'!M700</f>
        <v>0</v>
      </c>
      <c r="L830" s="45">
        <f>'LAUS File'!N700</f>
        <v>0</v>
      </c>
      <c r="M830" s="45">
        <f>'LAUS File'!O700</f>
        <v>0</v>
      </c>
      <c r="N830" s="45">
        <f>'LAUS File'!P700</f>
        <v>0</v>
      </c>
      <c r="O830" s="45">
        <f>'LAUS File'!Q700</f>
        <v>0</v>
      </c>
    </row>
    <row r="831" spans="1:15">
      <c r="A831" s="3"/>
      <c r="B831" s="3" t="s">
        <v>3</v>
      </c>
      <c r="C831" s="46">
        <v>5.6</v>
      </c>
      <c r="D831" s="46">
        <f>'LAUS File'!F701</f>
        <v>0</v>
      </c>
      <c r="E831" s="46">
        <f>'LAUS File'!G701</f>
        <v>0</v>
      </c>
      <c r="F831" s="46" t="e">
        <f>'LAUS File'!#REF!</f>
        <v>#REF!</v>
      </c>
      <c r="G831" s="46">
        <f>'LAUS File'!I701</f>
        <v>0</v>
      </c>
      <c r="H831" s="46">
        <f>'LAUS File'!J701</f>
        <v>0</v>
      </c>
      <c r="I831" s="46">
        <f>'LAUS File'!K701</f>
        <v>0</v>
      </c>
      <c r="J831" s="46">
        <f>'LAUS File'!L701</f>
        <v>0</v>
      </c>
      <c r="K831" s="46">
        <f>'LAUS File'!M701</f>
        <v>0</v>
      </c>
      <c r="L831" s="46">
        <f>'LAUS File'!N701</f>
        <v>0</v>
      </c>
      <c r="M831" s="46">
        <f>'LAUS File'!O701</f>
        <v>0</v>
      </c>
      <c r="N831" s="46">
        <f>'LAUS File'!P701</f>
        <v>0</v>
      </c>
      <c r="O831" s="46">
        <f>'LAUS File'!Q701</f>
        <v>0</v>
      </c>
    </row>
    <row r="832" spans="1:15">
      <c r="A832" s="3"/>
      <c r="B832" s="3"/>
      <c r="C832" s="46" t="s">
        <v>857</v>
      </c>
      <c r="D832" s="46"/>
      <c r="E832" s="46"/>
      <c r="F832" s="46"/>
      <c r="G832" s="46"/>
      <c r="H832" s="46"/>
      <c r="I832" s="46"/>
      <c r="J832" s="46"/>
      <c r="K832" s="46"/>
      <c r="L832" s="46"/>
      <c r="M832" s="46"/>
      <c r="N832" s="46"/>
      <c r="O832" s="46"/>
    </row>
    <row r="833" spans="1:15">
      <c r="A833" s="45" t="s">
        <v>193</v>
      </c>
      <c r="B833" s="3" t="s">
        <v>0</v>
      </c>
      <c r="C833" s="45">
        <v>9298</v>
      </c>
      <c r="D833" s="45">
        <f>'LAUS File'!F702</f>
        <v>0</v>
      </c>
      <c r="E833" s="45">
        <f>'LAUS File'!G702</f>
        <v>0</v>
      </c>
      <c r="F833" s="45" t="e">
        <f>'LAUS File'!#REF!</f>
        <v>#REF!</v>
      </c>
      <c r="G833" s="45">
        <f>'LAUS File'!I702</f>
        <v>0</v>
      </c>
      <c r="H833" s="45">
        <f>'LAUS File'!J702</f>
        <v>0</v>
      </c>
      <c r="I833" s="45">
        <f>'LAUS File'!K702</f>
        <v>0</v>
      </c>
      <c r="J833" s="45">
        <f>'LAUS File'!L702</f>
        <v>0</v>
      </c>
      <c r="K833" s="45">
        <f>'LAUS File'!M702</f>
        <v>0</v>
      </c>
      <c r="L833" s="45">
        <f>'LAUS File'!N702</f>
        <v>0</v>
      </c>
      <c r="M833" s="45">
        <f>'LAUS File'!O702</f>
        <v>0</v>
      </c>
      <c r="N833" s="45">
        <f>'LAUS File'!P702</f>
        <v>0</v>
      </c>
      <c r="O833" s="45">
        <f>'LAUS File'!Q702</f>
        <v>0</v>
      </c>
    </row>
    <row r="834" spans="1:15">
      <c r="A834" s="45"/>
      <c r="B834" s="3" t="s">
        <v>152</v>
      </c>
      <c r="C834" s="45">
        <v>8825</v>
      </c>
      <c r="D834" s="45">
        <f>'LAUS File'!F703</f>
        <v>0</v>
      </c>
      <c r="E834" s="45">
        <f>'LAUS File'!G703</f>
        <v>0</v>
      </c>
      <c r="F834" s="45" t="e">
        <f>'LAUS File'!#REF!</f>
        <v>#REF!</v>
      </c>
      <c r="G834" s="45">
        <f>'LAUS File'!I703</f>
        <v>0</v>
      </c>
      <c r="H834" s="45">
        <f>'LAUS File'!J703</f>
        <v>0</v>
      </c>
      <c r="I834" s="45">
        <f>'LAUS File'!K703</f>
        <v>0</v>
      </c>
      <c r="J834" s="45">
        <f>'LAUS File'!L703</f>
        <v>0</v>
      </c>
      <c r="K834" s="45">
        <f>'LAUS File'!M703</f>
        <v>0</v>
      </c>
      <c r="L834" s="45">
        <f>'LAUS File'!N703</f>
        <v>0</v>
      </c>
      <c r="M834" s="45">
        <f>'LAUS File'!O703</f>
        <v>0</v>
      </c>
      <c r="N834" s="45">
        <f>'LAUS File'!P703</f>
        <v>0</v>
      </c>
      <c r="O834" s="45">
        <f>'LAUS File'!Q703</f>
        <v>0</v>
      </c>
    </row>
    <row r="835" spans="1:15">
      <c r="A835" s="45"/>
      <c r="B835" s="3" t="s">
        <v>2</v>
      </c>
      <c r="C835" s="45">
        <v>473</v>
      </c>
      <c r="D835" s="45">
        <f>'LAUS File'!F704</f>
        <v>0</v>
      </c>
      <c r="E835" s="45">
        <f>'LAUS File'!G704</f>
        <v>0</v>
      </c>
      <c r="F835" s="45" t="e">
        <f>'LAUS File'!#REF!</f>
        <v>#REF!</v>
      </c>
      <c r="G835" s="45">
        <f>'LAUS File'!I704</f>
        <v>0</v>
      </c>
      <c r="H835" s="45">
        <f>'LAUS File'!J704</f>
        <v>0</v>
      </c>
      <c r="I835" s="45">
        <f>'LAUS File'!K704</f>
        <v>0</v>
      </c>
      <c r="J835" s="45">
        <f>'LAUS File'!L704</f>
        <v>0</v>
      </c>
      <c r="K835" s="45">
        <f>'LAUS File'!M704</f>
        <v>0</v>
      </c>
      <c r="L835" s="45">
        <f>'LAUS File'!N704</f>
        <v>0</v>
      </c>
      <c r="M835" s="45">
        <f>'LAUS File'!O704</f>
        <v>0</v>
      </c>
      <c r="N835" s="45">
        <f>'LAUS File'!P704</f>
        <v>0</v>
      </c>
      <c r="O835" s="45">
        <f>'LAUS File'!Q704</f>
        <v>0</v>
      </c>
    </row>
    <row r="836" spans="1:15">
      <c r="A836" s="45"/>
      <c r="B836" s="3" t="s">
        <v>3</v>
      </c>
      <c r="C836" s="46">
        <v>5.0999999999999996</v>
      </c>
      <c r="D836" s="46">
        <f>'LAUS File'!F705</f>
        <v>0</v>
      </c>
      <c r="E836" s="46">
        <f>'LAUS File'!G705</f>
        <v>0</v>
      </c>
      <c r="F836" s="46" t="e">
        <f>'LAUS File'!#REF!</f>
        <v>#REF!</v>
      </c>
      <c r="G836" s="46">
        <f>'LAUS File'!I705</f>
        <v>0</v>
      </c>
      <c r="H836" s="46">
        <f>'LAUS File'!J705</f>
        <v>0</v>
      </c>
      <c r="I836" s="46">
        <f>'LAUS File'!K705</f>
        <v>0</v>
      </c>
      <c r="J836" s="46">
        <f>'LAUS File'!L705</f>
        <v>0</v>
      </c>
      <c r="K836" s="46">
        <f>'LAUS File'!M705</f>
        <v>0</v>
      </c>
      <c r="L836" s="46">
        <f>'LAUS File'!N705</f>
        <v>0</v>
      </c>
      <c r="M836" s="46">
        <f>'LAUS File'!O705</f>
        <v>0</v>
      </c>
      <c r="N836" s="46">
        <f>'LAUS File'!P705</f>
        <v>0</v>
      </c>
      <c r="O836" s="46">
        <f>'LAUS File'!Q705</f>
        <v>0</v>
      </c>
    </row>
    <row r="837" spans="1:15">
      <c r="A837" s="45"/>
      <c r="B837" s="3"/>
      <c r="C837" s="46" t="s">
        <v>857</v>
      </c>
      <c r="D837" s="46"/>
      <c r="E837" s="46"/>
      <c r="F837" s="46"/>
      <c r="G837" s="46"/>
      <c r="H837" s="46"/>
      <c r="I837" s="46"/>
      <c r="J837" s="46"/>
      <c r="K837" s="46"/>
      <c r="L837" s="46"/>
      <c r="M837" s="46"/>
      <c r="N837" s="46"/>
      <c r="O837" s="46"/>
    </row>
    <row r="838" spans="1:15">
      <c r="A838" s="3" t="s">
        <v>41</v>
      </c>
      <c r="B838" s="3" t="s">
        <v>0</v>
      </c>
      <c r="C838" s="45">
        <v>4460</v>
      </c>
      <c r="D838" s="45">
        <f>'LAUS File'!F706</f>
        <v>0</v>
      </c>
      <c r="E838" s="45">
        <f>'LAUS File'!G706</f>
        <v>0</v>
      </c>
      <c r="F838" s="45" t="e">
        <f>'LAUS File'!#REF!</f>
        <v>#REF!</v>
      </c>
      <c r="G838" s="45">
        <f>'LAUS File'!I706</f>
        <v>0</v>
      </c>
      <c r="H838" s="45">
        <f>'LAUS File'!J706</f>
        <v>0</v>
      </c>
      <c r="I838" s="45">
        <f>'LAUS File'!K706</f>
        <v>0</v>
      </c>
      <c r="J838" s="45">
        <f>'LAUS File'!L706</f>
        <v>0</v>
      </c>
      <c r="K838" s="45">
        <f>'LAUS File'!M706</f>
        <v>0</v>
      </c>
      <c r="L838" s="45">
        <f>'LAUS File'!N706</f>
        <v>0</v>
      </c>
      <c r="M838" s="45">
        <f>'LAUS File'!O706</f>
        <v>0</v>
      </c>
      <c r="N838" s="45">
        <f>'LAUS File'!P706</f>
        <v>0</v>
      </c>
      <c r="O838" s="45">
        <f>'LAUS File'!Q706</f>
        <v>0</v>
      </c>
    </row>
    <row r="839" spans="1:15">
      <c r="A839" s="3"/>
      <c r="B839" s="3" t="s">
        <v>152</v>
      </c>
      <c r="C839" s="45">
        <v>4273</v>
      </c>
      <c r="D839" s="45">
        <f>'LAUS File'!F707</f>
        <v>0</v>
      </c>
      <c r="E839" s="45">
        <f>'LAUS File'!G707</f>
        <v>0</v>
      </c>
      <c r="F839" s="45" t="e">
        <f>'LAUS File'!#REF!</f>
        <v>#REF!</v>
      </c>
      <c r="G839" s="45">
        <f>'LAUS File'!I707</f>
        <v>0</v>
      </c>
      <c r="H839" s="45">
        <f>'LAUS File'!J707</f>
        <v>0</v>
      </c>
      <c r="I839" s="45">
        <f>'LAUS File'!K707</f>
        <v>0</v>
      </c>
      <c r="J839" s="45">
        <f>'LAUS File'!L707</f>
        <v>0</v>
      </c>
      <c r="K839" s="45">
        <f>'LAUS File'!M707</f>
        <v>0</v>
      </c>
      <c r="L839" s="45">
        <f>'LAUS File'!N707</f>
        <v>0</v>
      </c>
      <c r="M839" s="45">
        <f>'LAUS File'!O707</f>
        <v>0</v>
      </c>
      <c r="N839" s="45">
        <f>'LAUS File'!P707</f>
        <v>0</v>
      </c>
      <c r="O839" s="45">
        <f>'LAUS File'!Q707</f>
        <v>0</v>
      </c>
    </row>
    <row r="840" spans="1:15">
      <c r="A840" s="3"/>
      <c r="B840" s="3" t="s">
        <v>2</v>
      </c>
      <c r="C840" s="45">
        <v>187</v>
      </c>
      <c r="D840" s="45">
        <f>'LAUS File'!F708</f>
        <v>0</v>
      </c>
      <c r="E840" s="45">
        <f>'LAUS File'!G708</f>
        <v>0</v>
      </c>
      <c r="F840" s="45" t="e">
        <f>'LAUS File'!#REF!</f>
        <v>#REF!</v>
      </c>
      <c r="G840" s="45">
        <f>'LAUS File'!I708</f>
        <v>0</v>
      </c>
      <c r="H840" s="45">
        <f>'LAUS File'!J708</f>
        <v>0</v>
      </c>
      <c r="I840" s="45">
        <f>'LAUS File'!K708</f>
        <v>0</v>
      </c>
      <c r="J840" s="45">
        <f>'LAUS File'!L708</f>
        <v>0</v>
      </c>
      <c r="K840" s="45">
        <f>'LAUS File'!M708</f>
        <v>0</v>
      </c>
      <c r="L840" s="45">
        <f>'LAUS File'!N708</f>
        <v>0</v>
      </c>
      <c r="M840" s="45">
        <f>'LAUS File'!O708</f>
        <v>0</v>
      </c>
      <c r="N840" s="45">
        <f>'LAUS File'!P708</f>
        <v>0</v>
      </c>
      <c r="O840" s="45">
        <f>'LAUS File'!Q708</f>
        <v>0</v>
      </c>
    </row>
    <row r="841" spans="1:15">
      <c r="A841" s="3"/>
      <c r="B841" s="3" t="s">
        <v>3</v>
      </c>
      <c r="C841" s="46">
        <v>4.2</v>
      </c>
      <c r="D841" s="46">
        <f>'LAUS File'!F709</f>
        <v>0</v>
      </c>
      <c r="E841" s="46">
        <f>'LAUS File'!G709</f>
        <v>0</v>
      </c>
      <c r="F841" s="46" t="e">
        <f>'LAUS File'!#REF!</f>
        <v>#REF!</v>
      </c>
      <c r="G841" s="46">
        <f>'LAUS File'!I709</f>
        <v>0</v>
      </c>
      <c r="H841" s="46">
        <f>'LAUS File'!J709</f>
        <v>0</v>
      </c>
      <c r="I841" s="46">
        <f>'LAUS File'!K709</f>
        <v>0</v>
      </c>
      <c r="J841" s="46">
        <f>'LAUS File'!L709</f>
        <v>0</v>
      </c>
      <c r="K841" s="46">
        <f>'LAUS File'!M709</f>
        <v>0</v>
      </c>
      <c r="L841" s="46">
        <f>'LAUS File'!N709</f>
        <v>0</v>
      </c>
      <c r="M841" s="46">
        <f>'LAUS File'!O709</f>
        <v>0</v>
      </c>
      <c r="N841" s="46">
        <f>'LAUS File'!P709</f>
        <v>0</v>
      </c>
      <c r="O841" s="46">
        <f>'LAUS File'!Q709</f>
        <v>0</v>
      </c>
    </row>
    <row r="842" spans="1:15">
      <c r="A842" s="3"/>
      <c r="B842" s="3"/>
      <c r="C842" s="21" t="s">
        <v>857</v>
      </c>
      <c r="D842" s="21"/>
      <c r="E842" s="21"/>
      <c r="F842" s="21"/>
      <c r="G842" s="21"/>
      <c r="H842" s="21"/>
      <c r="I842" s="21"/>
      <c r="J842" s="21"/>
      <c r="K842" s="21"/>
      <c r="L842" s="21"/>
      <c r="M842" s="21"/>
      <c r="N842" s="21"/>
      <c r="O842" s="21"/>
    </row>
    <row r="843" spans="1:15">
      <c r="A843" s="45" t="s">
        <v>187</v>
      </c>
      <c r="B843" s="3" t="s">
        <v>0</v>
      </c>
      <c r="C843" s="45">
        <v>5195</v>
      </c>
      <c r="D843" s="45">
        <f>'LAUS File'!F710</f>
        <v>0</v>
      </c>
      <c r="E843" s="45">
        <f>'LAUS File'!G710</f>
        <v>0</v>
      </c>
      <c r="F843" s="45" t="e">
        <f>'LAUS File'!#REF!</f>
        <v>#REF!</v>
      </c>
      <c r="G843" s="45">
        <f>'LAUS File'!I710</f>
        <v>0</v>
      </c>
      <c r="H843" s="45">
        <f>'LAUS File'!J710</f>
        <v>0</v>
      </c>
      <c r="I843" s="45">
        <f>'LAUS File'!K710</f>
        <v>0</v>
      </c>
      <c r="J843" s="45">
        <f>'LAUS File'!L710</f>
        <v>0</v>
      </c>
      <c r="K843" s="45">
        <f>'LAUS File'!M710</f>
        <v>0</v>
      </c>
      <c r="L843" s="45">
        <f>'LAUS File'!N710</f>
        <v>0</v>
      </c>
      <c r="M843" s="45">
        <f>'LAUS File'!O710</f>
        <v>0</v>
      </c>
      <c r="N843" s="45">
        <f>'LAUS File'!P710</f>
        <v>0</v>
      </c>
      <c r="O843" s="45">
        <f>'LAUS File'!Q710</f>
        <v>0</v>
      </c>
    </row>
    <row r="844" spans="1:15">
      <c r="A844" s="45"/>
      <c r="B844" s="3" t="s">
        <v>152</v>
      </c>
      <c r="C844" s="45">
        <v>4900</v>
      </c>
      <c r="D844" s="45">
        <f>'LAUS File'!F711</f>
        <v>0</v>
      </c>
      <c r="E844" s="45">
        <f>'LAUS File'!G711</f>
        <v>0</v>
      </c>
      <c r="F844" s="45" t="e">
        <f>'LAUS File'!#REF!</f>
        <v>#REF!</v>
      </c>
      <c r="G844" s="45">
        <f>'LAUS File'!I711</f>
        <v>0</v>
      </c>
      <c r="H844" s="45">
        <f>'LAUS File'!J711</f>
        <v>0</v>
      </c>
      <c r="I844" s="45">
        <f>'LAUS File'!K711</f>
        <v>0</v>
      </c>
      <c r="J844" s="45">
        <f>'LAUS File'!L711</f>
        <v>0</v>
      </c>
      <c r="K844" s="45">
        <f>'LAUS File'!M711</f>
        <v>0</v>
      </c>
      <c r="L844" s="45">
        <f>'LAUS File'!N711</f>
        <v>0</v>
      </c>
      <c r="M844" s="45">
        <f>'LAUS File'!O711</f>
        <v>0</v>
      </c>
      <c r="N844" s="45">
        <f>'LAUS File'!P711</f>
        <v>0</v>
      </c>
      <c r="O844" s="45">
        <f>'LAUS File'!Q711</f>
        <v>0</v>
      </c>
    </row>
    <row r="845" spans="1:15">
      <c r="A845" s="45"/>
      <c r="B845" s="3" t="s">
        <v>2</v>
      </c>
      <c r="C845" s="45">
        <v>295</v>
      </c>
      <c r="D845" s="45">
        <f>'LAUS File'!F712</f>
        <v>0</v>
      </c>
      <c r="E845" s="45">
        <f>'LAUS File'!G712</f>
        <v>0</v>
      </c>
      <c r="F845" s="45" t="e">
        <f>'LAUS File'!#REF!</f>
        <v>#REF!</v>
      </c>
      <c r="G845" s="45">
        <f>'LAUS File'!I712</f>
        <v>0</v>
      </c>
      <c r="H845" s="45">
        <f>'LAUS File'!J712</f>
        <v>0</v>
      </c>
      <c r="I845" s="45">
        <f>'LAUS File'!K712</f>
        <v>0</v>
      </c>
      <c r="J845" s="45">
        <f>'LAUS File'!L712</f>
        <v>0</v>
      </c>
      <c r="K845" s="45">
        <f>'LAUS File'!M712</f>
        <v>0</v>
      </c>
      <c r="L845" s="45">
        <f>'LAUS File'!N712</f>
        <v>0</v>
      </c>
      <c r="M845" s="45">
        <f>'LAUS File'!O712</f>
        <v>0</v>
      </c>
      <c r="N845" s="45">
        <f>'LAUS File'!P712</f>
        <v>0</v>
      </c>
      <c r="O845" s="45">
        <f>'LAUS File'!Q712</f>
        <v>0</v>
      </c>
    </row>
    <row r="846" spans="1:15">
      <c r="A846" s="45"/>
      <c r="B846" s="3" t="s">
        <v>3</v>
      </c>
      <c r="C846" s="46">
        <v>5.7</v>
      </c>
      <c r="D846" s="46">
        <f>'LAUS File'!F713</f>
        <v>0</v>
      </c>
      <c r="E846" s="46">
        <f>'LAUS File'!G713</f>
        <v>0</v>
      </c>
      <c r="F846" s="46" t="e">
        <f>'LAUS File'!#REF!</f>
        <v>#REF!</v>
      </c>
      <c r="G846" s="46">
        <f>'LAUS File'!I713</f>
        <v>0</v>
      </c>
      <c r="H846" s="46">
        <f>'LAUS File'!J713</f>
        <v>0</v>
      </c>
      <c r="I846" s="46">
        <f>'LAUS File'!K713</f>
        <v>0</v>
      </c>
      <c r="J846" s="46">
        <f>'LAUS File'!L713</f>
        <v>0</v>
      </c>
      <c r="K846" s="46">
        <f>'LAUS File'!M713</f>
        <v>0</v>
      </c>
      <c r="L846" s="46">
        <f>'LAUS File'!N713</f>
        <v>0</v>
      </c>
      <c r="M846" s="46">
        <f>'LAUS File'!O713</f>
        <v>0</v>
      </c>
      <c r="N846" s="46">
        <f>'LAUS File'!P713</f>
        <v>0</v>
      </c>
      <c r="O846" s="46">
        <f>'LAUS File'!Q713</f>
        <v>0</v>
      </c>
    </row>
    <row r="847" spans="1:15">
      <c r="A847" s="45"/>
      <c r="B847" s="3"/>
      <c r="C847" s="21" t="s">
        <v>857</v>
      </c>
      <c r="D847" s="21"/>
      <c r="E847" s="21"/>
      <c r="F847" s="21"/>
      <c r="G847" s="21"/>
      <c r="H847" s="21"/>
      <c r="I847" s="21"/>
      <c r="J847" s="21"/>
      <c r="K847" s="21"/>
      <c r="L847" s="21"/>
      <c r="M847" s="21"/>
      <c r="N847" s="21"/>
      <c r="O847" s="21"/>
    </row>
    <row r="848" spans="1:15">
      <c r="A848" s="45" t="s">
        <v>206</v>
      </c>
      <c r="B848" s="3" t="s">
        <v>0</v>
      </c>
      <c r="C848" s="45">
        <v>4517</v>
      </c>
      <c r="D848" s="45">
        <f>'LAUS File'!F714</f>
        <v>0</v>
      </c>
      <c r="E848" s="45">
        <f>'LAUS File'!G714</f>
        <v>0</v>
      </c>
      <c r="F848" s="45" t="e">
        <f>'LAUS File'!#REF!</f>
        <v>#REF!</v>
      </c>
      <c r="G848" s="45">
        <f>'LAUS File'!I714</f>
        <v>0</v>
      </c>
      <c r="H848" s="45">
        <f>'LAUS File'!J714</f>
        <v>0</v>
      </c>
      <c r="I848" s="45">
        <f>'LAUS File'!K714</f>
        <v>0</v>
      </c>
      <c r="J848" s="45">
        <f>'LAUS File'!L714</f>
        <v>0</v>
      </c>
      <c r="K848" s="45">
        <f>'LAUS File'!M714</f>
        <v>0</v>
      </c>
      <c r="L848" s="45">
        <f>'LAUS File'!N714</f>
        <v>0</v>
      </c>
      <c r="M848" s="45">
        <f>'LAUS File'!O714</f>
        <v>0</v>
      </c>
      <c r="N848" s="45">
        <f>'LAUS File'!P714</f>
        <v>0</v>
      </c>
      <c r="O848" s="45">
        <f>'LAUS File'!Q714</f>
        <v>0</v>
      </c>
    </row>
    <row r="849" spans="1:15">
      <c r="A849" s="45"/>
      <c r="B849" s="3" t="s">
        <v>152</v>
      </c>
      <c r="C849" s="45">
        <v>4269</v>
      </c>
      <c r="D849" s="45">
        <f>'LAUS File'!F715</f>
        <v>0</v>
      </c>
      <c r="E849" s="45">
        <f>'LAUS File'!G715</f>
        <v>0</v>
      </c>
      <c r="F849" s="45" t="e">
        <f>'LAUS File'!#REF!</f>
        <v>#REF!</v>
      </c>
      <c r="G849" s="45">
        <f>'LAUS File'!I715</f>
        <v>0</v>
      </c>
      <c r="H849" s="45">
        <f>'LAUS File'!J715</f>
        <v>0</v>
      </c>
      <c r="I849" s="45">
        <f>'LAUS File'!K715</f>
        <v>0</v>
      </c>
      <c r="J849" s="45">
        <f>'LAUS File'!L715</f>
        <v>0</v>
      </c>
      <c r="K849" s="45">
        <f>'LAUS File'!M715</f>
        <v>0</v>
      </c>
      <c r="L849" s="45">
        <f>'LAUS File'!N715</f>
        <v>0</v>
      </c>
      <c r="M849" s="45">
        <f>'LAUS File'!O715</f>
        <v>0</v>
      </c>
      <c r="N849" s="45">
        <f>'LAUS File'!P715</f>
        <v>0</v>
      </c>
      <c r="O849" s="45">
        <f>'LAUS File'!Q715</f>
        <v>0</v>
      </c>
    </row>
    <row r="850" spans="1:15">
      <c r="A850" s="45"/>
      <c r="B850" s="3" t="s">
        <v>2</v>
      </c>
      <c r="C850" s="45">
        <v>248</v>
      </c>
      <c r="D850" s="45">
        <f>'LAUS File'!F716</f>
        <v>0</v>
      </c>
      <c r="E850" s="45">
        <f>'LAUS File'!G716</f>
        <v>0</v>
      </c>
      <c r="F850" s="45" t="e">
        <f>'LAUS File'!#REF!</f>
        <v>#REF!</v>
      </c>
      <c r="G850" s="45">
        <f>'LAUS File'!I716</f>
        <v>0</v>
      </c>
      <c r="H850" s="45">
        <f>'LAUS File'!J716</f>
        <v>0</v>
      </c>
      <c r="I850" s="45">
        <f>'LAUS File'!K716</f>
        <v>0</v>
      </c>
      <c r="J850" s="45">
        <f>'LAUS File'!L716</f>
        <v>0</v>
      </c>
      <c r="K850" s="45">
        <f>'LAUS File'!M716</f>
        <v>0</v>
      </c>
      <c r="L850" s="45">
        <f>'LAUS File'!N716</f>
        <v>0</v>
      </c>
      <c r="M850" s="45">
        <f>'LAUS File'!O716</f>
        <v>0</v>
      </c>
      <c r="N850" s="45">
        <f>'LAUS File'!P716</f>
        <v>0</v>
      </c>
      <c r="O850" s="45">
        <f>'LAUS File'!Q716</f>
        <v>0</v>
      </c>
    </row>
    <row r="851" spans="1:15">
      <c r="A851" s="45"/>
      <c r="B851" s="3" t="s">
        <v>3</v>
      </c>
      <c r="C851" s="46">
        <v>5.5</v>
      </c>
      <c r="D851" s="46">
        <f>'LAUS File'!F717</f>
        <v>0</v>
      </c>
      <c r="E851" s="46">
        <f>'LAUS File'!G717</f>
        <v>0</v>
      </c>
      <c r="F851" s="46" t="e">
        <f>'LAUS File'!#REF!</f>
        <v>#REF!</v>
      </c>
      <c r="G851" s="46">
        <f>'LAUS File'!I717</f>
        <v>0</v>
      </c>
      <c r="H851" s="46">
        <f>'LAUS File'!J717</f>
        <v>0</v>
      </c>
      <c r="I851" s="46">
        <f>'LAUS File'!K717</f>
        <v>0</v>
      </c>
      <c r="J851" s="46">
        <f>'LAUS File'!L717</f>
        <v>0</v>
      </c>
      <c r="K851" s="46">
        <f>'LAUS File'!M717</f>
        <v>0</v>
      </c>
      <c r="L851" s="46">
        <f>'LAUS File'!N717</f>
        <v>0</v>
      </c>
      <c r="M851" s="46">
        <f>'LAUS File'!O717</f>
        <v>0</v>
      </c>
      <c r="N851" s="46">
        <f>'LAUS File'!P717</f>
        <v>0</v>
      </c>
      <c r="O851" s="46">
        <f>'LAUS File'!Q717</f>
        <v>0</v>
      </c>
    </row>
    <row r="852" spans="1:15" ht="13" thickBot="1">
      <c r="A852" s="52"/>
      <c r="B852" s="52"/>
      <c r="C852" s="52"/>
      <c r="D852" s="52"/>
      <c r="E852" s="52"/>
      <c r="F852" s="52"/>
      <c r="G852" s="52"/>
      <c r="H852" s="52"/>
      <c r="I852" s="52"/>
      <c r="J852" s="52"/>
      <c r="K852" s="52"/>
      <c r="L852" s="52"/>
      <c r="M852" s="52"/>
      <c r="N852" s="52"/>
      <c r="O852" s="52"/>
    </row>
  </sheetData>
  <mergeCells count="5">
    <mergeCell ref="A4:O4"/>
    <mergeCell ref="N1:O2"/>
    <mergeCell ref="B1:M1"/>
    <mergeCell ref="B2:M2"/>
    <mergeCell ref="B3:M3"/>
  </mergeCells>
  <phoneticPr fontId="0" type="noConversion"/>
  <pageMargins left="0.75" right="0.75" top="1" bottom="1" header="0.5" footer="0.5"/>
  <pageSetup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06"/>
  <sheetViews>
    <sheetView workbookViewId="0">
      <pane xSplit="2" ySplit="8" topLeftCell="C82" activePane="bottomRight" state="frozen"/>
      <selection pane="topRight" activeCell="C1" sqref="C1"/>
      <selection pane="bottomLeft" activeCell="A9" sqref="A9"/>
      <selection pane="bottomRight" activeCell="C88" sqref="C88"/>
    </sheetView>
  </sheetViews>
  <sheetFormatPr defaultRowHeight="12.5"/>
  <cols>
    <col min="1" max="1" width="39.90625" customWidth="1"/>
    <col min="3" max="4" width="9.90625" bestFit="1" customWidth="1"/>
    <col min="5" max="8" width="9.54296875" bestFit="1" customWidth="1"/>
    <col min="9" max="9" width="9.90625" bestFit="1" customWidth="1"/>
    <col min="10" max="14" width="9.54296875" bestFit="1" customWidth="1"/>
    <col min="15" max="15" width="9.90625" bestFit="1" customWidth="1"/>
  </cols>
  <sheetData>
    <row r="1" spans="1:17" s="9" customFormat="1" ht="13">
      <c r="A1" s="6" t="s">
        <v>4</v>
      </c>
      <c r="B1" s="7"/>
      <c r="C1" s="8" t="s">
        <v>148</v>
      </c>
      <c r="F1" s="154" t="str">
        <f>Towns!B1</f>
        <v>2026  (2025 Benchmark)</v>
      </c>
      <c r="G1" s="155"/>
      <c r="H1" s="155"/>
      <c r="I1" s="155"/>
      <c r="J1" s="155"/>
      <c r="K1" s="155"/>
      <c r="L1" s="155"/>
      <c r="M1" s="7"/>
      <c r="N1" s="12" t="s">
        <v>148</v>
      </c>
      <c r="O1" s="11"/>
    </row>
    <row r="2" spans="1:17" s="9" customFormat="1" ht="13">
      <c r="A2" s="6" t="s">
        <v>5</v>
      </c>
      <c r="B2" s="7"/>
      <c r="C2" s="8" t="s">
        <v>148</v>
      </c>
      <c r="F2" s="155" t="s">
        <v>42</v>
      </c>
      <c r="G2" s="155"/>
      <c r="H2" s="155"/>
      <c r="I2" s="155"/>
      <c r="J2" s="155"/>
      <c r="K2" s="155"/>
      <c r="L2" s="155"/>
      <c r="M2" s="7"/>
      <c r="N2" s="12"/>
      <c r="O2" s="11"/>
      <c r="P2" s="9" t="s">
        <v>148</v>
      </c>
    </row>
    <row r="3" spans="1:17" s="9" customFormat="1" ht="13">
      <c r="A3" s="13" t="s">
        <v>149</v>
      </c>
      <c r="B3" s="7"/>
      <c r="C3" s="14" t="s">
        <v>148</v>
      </c>
      <c r="F3" s="155" t="s">
        <v>156</v>
      </c>
      <c r="G3" s="155"/>
      <c r="H3" s="155"/>
      <c r="I3" s="155"/>
      <c r="J3" s="155"/>
      <c r="K3" s="155"/>
      <c r="L3" s="155"/>
      <c r="M3" s="7"/>
      <c r="N3"/>
      <c r="O3" s="7"/>
    </row>
    <row r="4" spans="1:17" s="9" customFormat="1">
      <c r="E4" s="15" t="s">
        <v>150</v>
      </c>
      <c r="F4" s="10"/>
      <c r="G4" s="10"/>
      <c r="H4" s="10"/>
      <c r="I4" s="10"/>
      <c r="J4" s="10"/>
      <c r="K4" s="10"/>
      <c r="L4" s="10"/>
      <c r="Q4" s="16"/>
    </row>
    <row r="5" spans="1:17" s="9" customFormat="1" ht="2.9" customHeight="1">
      <c r="A5" s="9" t="s">
        <v>148</v>
      </c>
      <c r="D5" s="9" t="s">
        <v>148</v>
      </c>
    </row>
    <row r="6" spans="1:17" s="9" customFormat="1" ht="2.9" customHeight="1"/>
    <row r="7" spans="1:17" s="9" customFormat="1" ht="2.9" customHeight="1">
      <c r="C7" s="17"/>
      <c r="D7" s="17"/>
      <c r="E7" s="17"/>
      <c r="F7" s="17"/>
      <c r="G7" s="17"/>
      <c r="H7" s="17"/>
      <c r="I7" s="17"/>
      <c r="J7" s="17"/>
      <c r="K7" s="17"/>
      <c r="L7" s="17"/>
      <c r="M7" s="17"/>
      <c r="N7" s="17"/>
      <c r="O7" s="17" t="s">
        <v>6</v>
      </c>
    </row>
    <row r="8" spans="1:17" s="9" customFormat="1">
      <c r="C8" s="18" t="s">
        <v>7</v>
      </c>
      <c r="D8" s="18" t="s">
        <v>8</v>
      </c>
      <c r="E8" s="18" t="s">
        <v>9</v>
      </c>
      <c r="F8" s="18" t="s">
        <v>10</v>
      </c>
      <c r="G8" s="18" t="s">
        <v>11</v>
      </c>
      <c r="H8" s="18" t="s">
        <v>12</v>
      </c>
      <c r="I8" s="18" t="s">
        <v>13</v>
      </c>
      <c r="J8" s="18" t="s">
        <v>14</v>
      </c>
      <c r="K8" s="18" t="s">
        <v>15</v>
      </c>
      <c r="L8" s="18" t="s">
        <v>16</v>
      </c>
      <c r="M8" s="18" t="s">
        <v>17</v>
      </c>
      <c r="N8" s="18" t="s">
        <v>18</v>
      </c>
      <c r="O8" s="19" t="s">
        <v>6</v>
      </c>
    </row>
    <row r="9" spans="1:17" s="9" customFormat="1">
      <c r="C9" s="17"/>
      <c r="D9" s="17"/>
      <c r="E9" s="17"/>
      <c r="F9" s="17"/>
      <c r="G9" s="17"/>
      <c r="H9" s="17"/>
      <c r="I9" s="17"/>
      <c r="J9" s="17"/>
      <c r="K9" s="17"/>
      <c r="L9" s="17"/>
      <c r="M9" s="17"/>
      <c r="N9" s="17"/>
      <c r="O9" s="19" t="s">
        <v>19</v>
      </c>
    </row>
    <row r="11" spans="1:17">
      <c r="A11" s="20" t="s">
        <v>635</v>
      </c>
      <c r="B11" s="20" t="s">
        <v>151</v>
      </c>
      <c r="C11" s="3">
        <f>ROUND(509032, -2)</f>
        <v>509000</v>
      </c>
      <c r="D11" s="45">
        <f>ROUND('LAUS File'!F806,-2)</f>
        <v>0</v>
      </c>
      <c r="E11" s="45">
        <f>ROUND('LAUS File'!G806,-2)</f>
        <v>0</v>
      </c>
      <c r="F11" s="45" t="e">
        <f>ROUND('LAUS File'!#REF!,-2)</f>
        <v>#REF!</v>
      </c>
      <c r="G11" s="45">
        <f>ROUND('LAUS File'!I806,-2)</f>
        <v>0</v>
      </c>
      <c r="H11" s="45">
        <f>ROUND('LAUS File'!J806,-2)</f>
        <v>0</v>
      </c>
      <c r="I11" s="45">
        <f>ROUND('LAUS File'!K806,-2)</f>
        <v>0</v>
      </c>
      <c r="J11" s="45">
        <f>ROUND('LAUS File'!L806,-2)</f>
        <v>0</v>
      </c>
      <c r="K11" s="45">
        <f>ROUND('LAUS File'!M806,-2)</f>
        <v>0</v>
      </c>
      <c r="L11" s="45">
        <f>ROUND('LAUS File'!N806,-2)</f>
        <v>0</v>
      </c>
      <c r="M11" s="45">
        <f>ROUND('LAUS File'!O806,-2)</f>
        <v>0</v>
      </c>
      <c r="N11" s="45">
        <f>ROUND('LAUS File'!P806,-2)</f>
        <v>0</v>
      </c>
      <c r="O11" s="45">
        <f>ROUND('LAUS File'!Q806,-2)</f>
        <v>0</v>
      </c>
    </row>
    <row r="12" spans="1:17">
      <c r="A12" s="20"/>
      <c r="B12" s="20" t="s">
        <v>152</v>
      </c>
      <c r="C12" s="3">
        <f>ROUND(482074,-2)</f>
        <v>482100</v>
      </c>
      <c r="D12" s="45">
        <f>ROUND('LAUS File'!F807,-2)</f>
        <v>0</v>
      </c>
      <c r="E12" s="45">
        <f>ROUND('LAUS File'!G807,-2)</f>
        <v>0</v>
      </c>
      <c r="F12" s="45" t="e">
        <f>ROUND('LAUS File'!#REF!,-2)</f>
        <v>#REF!</v>
      </c>
      <c r="G12" s="45">
        <f>ROUND('LAUS File'!I807,-2)</f>
        <v>0</v>
      </c>
      <c r="H12" s="45">
        <f>ROUND('LAUS File'!J807,-2)</f>
        <v>0</v>
      </c>
      <c r="I12" s="45">
        <f>ROUND('LAUS File'!K807,-2)</f>
        <v>0</v>
      </c>
      <c r="J12" s="45">
        <f>ROUND('LAUS File'!L807,-2)</f>
        <v>0</v>
      </c>
      <c r="K12" s="45">
        <f>ROUND('LAUS File'!M807,-2)</f>
        <v>0</v>
      </c>
      <c r="L12" s="45">
        <f>ROUND('LAUS File'!N807,-2)</f>
        <v>0</v>
      </c>
      <c r="M12" s="45">
        <f>ROUND('LAUS File'!O807,-2)</f>
        <v>0</v>
      </c>
      <c r="N12" s="45">
        <f>ROUND('LAUS File'!P807,-2)</f>
        <v>0</v>
      </c>
      <c r="O12" s="45">
        <f>ROUND('LAUS File'!Q807,-2)</f>
        <v>0</v>
      </c>
    </row>
    <row r="13" spans="1:17">
      <c r="A13" s="20"/>
      <c r="B13" s="20" t="s">
        <v>153</v>
      </c>
      <c r="C13" s="3">
        <f>ROUND(26958,-2)</f>
        <v>27000</v>
      </c>
      <c r="D13" s="45">
        <f>ROUND('LAUS File'!F808,-2)</f>
        <v>0</v>
      </c>
      <c r="E13" s="45">
        <f>ROUND('LAUS File'!G808,-2)</f>
        <v>0</v>
      </c>
      <c r="F13" s="45" t="e">
        <f>ROUND('LAUS File'!#REF!,-2)</f>
        <v>#REF!</v>
      </c>
      <c r="G13" s="45">
        <f>ROUND('LAUS File'!I808,-2)</f>
        <v>0</v>
      </c>
      <c r="H13" s="45">
        <f>ROUND('LAUS File'!J808,-2)</f>
        <v>0</v>
      </c>
      <c r="I13" s="45">
        <f>ROUND('LAUS File'!K808,-2)</f>
        <v>0</v>
      </c>
      <c r="J13" s="45">
        <f>ROUND('LAUS File'!L808,-2)</f>
        <v>0</v>
      </c>
      <c r="K13" s="45">
        <f>ROUND('LAUS File'!M808,-2)</f>
        <v>0</v>
      </c>
      <c r="L13" s="45">
        <f>ROUND('LAUS File'!N808,-2)</f>
        <v>0</v>
      </c>
      <c r="M13" s="45">
        <f>ROUND('LAUS File'!O808,-2)</f>
        <v>0</v>
      </c>
      <c r="N13" s="45">
        <f>ROUND('LAUS File'!P808,-2)</f>
        <v>0</v>
      </c>
      <c r="O13" s="45">
        <f>ROUND('LAUS File'!Q808,-2)</f>
        <v>0</v>
      </c>
    </row>
    <row r="14" spans="1:17">
      <c r="A14" s="20"/>
      <c r="B14" s="20" t="s">
        <v>154</v>
      </c>
      <c r="C14" s="3">
        <v>5.3</v>
      </c>
      <c r="D14" s="21">
        <f>'LAUS File'!F809</f>
        <v>0</v>
      </c>
      <c r="E14" s="21">
        <f>'LAUS File'!G809</f>
        <v>0</v>
      </c>
      <c r="F14" s="21" t="e">
        <f>'LAUS File'!#REF!</f>
        <v>#REF!</v>
      </c>
      <c r="G14" s="21">
        <f>'LAUS File'!I809</f>
        <v>0</v>
      </c>
      <c r="H14" s="21">
        <f>'LAUS File'!J809</f>
        <v>0</v>
      </c>
      <c r="I14" s="21">
        <f>'LAUS File'!K809</f>
        <v>0</v>
      </c>
      <c r="J14" s="21">
        <f>'LAUS File'!L809</f>
        <v>0</v>
      </c>
      <c r="K14" s="21">
        <f>'LAUS File'!M809</f>
        <v>0</v>
      </c>
      <c r="L14" s="21">
        <f>'LAUS File'!N809</f>
        <v>0</v>
      </c>
      <c r="M14" s="21">
        <f>'LAUS File'!O809</f>
        <v>0</v>
      </c>
      <c r="N14" s="21">
        <f>'LAUS File'!P809</f>
        <v>0</v>
      </c>
      <c r="O14" s="21">
        <f>'LAUS File'!Q809</f>
        <v>0</v>
      </c>
    </row>
    <row r="15" spans="1:17" ht="5.15" customHeight="1">
      <c r="A15" s="20"/>
      <c r="B15" s="20"/>
      <c r="C15" s="3"/>
      <c r="D15" s="3"/>
      <c r="E15" s="3"/>
      <c r="F15" s="3"/>
      <c r="G15" s="3"/>
      <c r="H15" s="3"/>
      <c r="I15" s="3"/>
      <c r="J15" s="3"/>
      <c r="K15" s="3"/>
      <c r="L15" s="3"/>
      <c r="M15" s="3"/>
      <c r="N15" s="3"/>
      <c r="O15" s="3"/>
    </row>
    <row r="16" spans="1:17">
      <c r="A16" s="25" t="s">
        <v>799</v>
      </c>
      <c r="B16" s="20" t="s">
        <v>151</v>
      </c>
      <c r="C16" s="3">
        <f>ROUND(611456, -2)</f>
        <v>611500</v>
      </c>
      <c r="D16" s="45">
        <f>ROUND('LAUS File'!F810,-2)</f>
        <v>0</v>
      </c>
      <c r="E16" s="45">
        <f>ROUND('LAUS File'!G810,-2)</f>
        <v>0</v>
      </c>
      <c r="F16" s="45" t="e">
        <f>ROUND('LAUS File'!#REF!,-2)</f>
        <v>#REF!</v>
      </c>
      <c r="G16" s="45">
        <f>ROUND('LAUS File'!I810,-2)</f>
        <v>0</v>
      </c>
      <c r="H16" s="45">
        <f>ROUND('LAUS File'!J810,-2)</f>
        <v>0</v>
      </c>
      <c r="I16" s="45">
        <f>ROUND('LAUS File'!K810,-2)</f>
        <v>0</v>
      </c>
      <c r="J16" s="45">
        <f>ROUND('LAUS File'!L810,-2)</f>
        <v>0</v>
      </c>
      <c r="K16" s="45">
        <f>ROUND('LAUS File'!M810,-2)</f>
        <v>0</v>
      </c>
      <c r="L16" s="45">
        <f>ROUND('LAUS File'!N810,-2)</f>
        <v>0</v>
      </c>
      <c r="M16" s="45">
        <f>ROUND('LAUS File'!O810,-2)</f>
        <v>0</v>
      </c>
      <c r="N16" s="45">
        <f>ROUND('LAUS File'!P810,-2)</f>
        <v>0</v>
      </c>
      <c r="O16" s="45">
        <f>ROUND('LAUS File'!Q810,-2)</f>
        <v>0</v>
      </c>
    </row>
    <row r="17" spans="1:15">
      <c r="A17" s="20"/>
      <c r="B17" s="20" t="s">
        <v>152</v>
      </c>
      <c r="C17" s="3">
        <f>ROUND(578368,-2)</f>
        <v>578400</v>
      </c>
      <c r="D17" s="45">
        <f>ROUND('LAUS File'!F811,-2)</f>
        <v>0</v>
      </c>
      <c r="E17" s="45">
        <f>ROUND('LAUS File'!G811,-2)</f>
        <v>0</v>
      </c>
      <c r="F17" s="45" t="e">
        <f>ROUND('LAUS File'!#REF!,-2)</f>
        <v>#REF!</v>
      </c>
      <c r="G17" s="45">
        <f>ROUND('LAUS File'!I811,-2)</f>
        <v>0</v>
      </c>
      <c r="H17" s="45">
        <f>ROUND('LAUS File'!J811,-2)</f>
        <v>0</v>
      </c>
      <c r="I17" s="45">
        <f>ROUND('LAUS File'!K811,-2)</f>
        <v>0</v>
      </c>
      <c r="J17" s="45">
        <f>ROUND('LAUS File'!L811,-2)</f>
        <v>0</v>
      </c>
      <c r="K17" s="45">
        <f>ROUND('LAUS File'!M811,-2)</f>
        <v>0</v>
      </c>
      <c r="L17" s="45">
        <f>ROUND('LAUS File'!N811,-2)</f>
        <v>0</v>
      </c>
      <c r="M17" s="45">
        <f>ROUND('LAUS File'!O811,-2)</f>
        <v>0</v>
      </c>
      <c r="N17" s="45">
        <f>ROUND('LAUS File'!P811,-2)</f>
        <v>0</v>
      </c>
      <c r="O17" s="45">
        <f>ROUND('LAUS File'!Q811,-2)</f>
        <v>0</v>
      </c>
    </row>
    <row r="18" spans="1:15">
      <c r="A18" s="20"/>
      <c r="B18" s="20" t="s">
        <v>153</v>
      </c>
      <c r="C18" s="3">
        <f>ROUND(33088, -2)</f>
        <v>33100</v>
      </c>
      <c r="D18" s="45">
        <f>ROUND('LAUS File'!F812,-2)</f>
        <v>0</v>
      </c>
      <c r="E18" s="45">
        <f>ROUND('LAUS File'!G812,-2)</f>
        <v>0</v>
      </c>
      <c r="F18" s="45" t="e">
        <f>ROUND('LAUS File'!#REF!,-2)</f>
        <v>#REF!</v>
      </c>
      <c r="G18" s="45">
        <f>ROUND('LAUS File'!I812,-2)</f>
        <v>0</v>
      </c>
      <c r="H18" s="45">
        <f>ROUND('LAUS File'!J812,-2)</f>
        <v>0</v>
      </c>
      <c r="I18" s="45">
        <f>ROUND('LAUS File'!K812,-2)</f>
        <v>0</v>
      </c>
      <c r="J18" s="45">
        <f>ROUND('LAUS File'!L812,-2)</f>
        <v>0</v>
      </c>
      <c r="K18" s="45">
        <f>ROUND('LAUS File'!M812,-2)</f>
        <v>0</v>
      </c>
      <c r="L18" s="45">
        <f>ROUND('LAUS File'!N812,-2)</f>
        <v>0</v>
      </c>
      <c r="M18" s="45">
        <f>ROUND('LAUS File'!O812,-2)</f>
        <v>0</v>
      </c>
      <c r="N18" s="45">
        <f>ROUND('LAUS File'!P812,-2)</f>
        <v>0</v>
      </c>
      <c r="O18" s="45">
        <f>ROUND('LAUS File'!Q812,-2)</f>
        <v>0</v>
      </c>
    </row>
    <row r="19" spans="1:15">
      <c r="A19" s="20"/>
      <c r="B19" s="20" t="s">
        <v>154</v>
      </c>
      <c r="C19" s="3">
        <v>5.4</v>
      </c>
      <c r="D19" s="21">
        <f>'LAUS File'!F813</f>
        <v>0</v>
      </c>
      <c r="E19" s="21">
        <f>'LAUS File'!G813</f>
        <v>0</v>
      </c>
      <c r="F19" s="21" t="e">
        <f>'LAUS File'!#REF!</f>
        <v>#REF!</v>
      </c>
      <c r="G19" s="21">
        <f>'LAUS File'!I813</f>
        <v>0</v>
      </c>
      <c r="H19" s="21">
        <f>'LAUS File'!J813</f>
        <v>0</v>
      </c>
      <c r="I19" s="21">
        <f>'LAUS File'!K813</f>
        <v>0</v>
      </c>
      <c r="J19" s="21">
        <f>'LAUS File'!L813</f>
        <v>0</v>
      </c>
      <c r="K19" s="21">
        <f>'LAUS File'!M813</f>
        <v>0</v>
      </c>
      <c r="L19" s="21">
        <f>'LAUS File'!N813</f>
        <v>0</v>
      </c>
      <c r="M19" s="21">
        <f>'LAUS File'!O813</f>
        <v>0</v>
      </c>
      <c r="N19" s="21">
        <f>'LAUS File'!P813</f>
        <v>0</v>
      </c>
      <c r="O19" s="21">
        <f>'LAUS File'!Q813</f>
        <v>0</v>
      </c>
    </row>
    <row r="20" spans="1:15" ht="5.15" customHeight="1">
      <c r="A20" s="20"/>
      <c r="B20" s="20"/>
      <c r="C20" s="3"/>
      <c r="D20" s="3"/>
      <c r="E20" s="3"/>
      <c r="F20" s="3"/>
      <c r="G20" s="3"/>
      <c r="H20" s="3"/>
      <c r="I20" s="3"/>
      <c r="J20" s="3"/>
      <c r="K20" s="3"/>
      <c r="L20" s="3"/>
      <c r="M20" s="3"/>
      <c r="N20" s="3"/>
      <c r="O20" s="3"/>
    </row>
    <row r="21" spans="1:15">
      <c r="A21" s="20" t="s">
        <v>159</v>
      </c>
      <c r="B21" s="20" t="s">
        <v>151</v>
      </c>
      <c r="C21" s="45">
        <f>ROUND(303520,-2)</f>
        <v>303500</v>
      </c>
      <c r="D21" s="45">
        <f>ROUND('LAUS File'!F814,-2)</f>
        <v>0</v>
      </c>
      <c r="E21" s="45">
        <f>ROUND('LAUS File'!G814,-2)</f>
        <v>0</v>
      </c>
      <c r="F21" s="45" t="e">
        <f>ROUND('LAUS File'!#REF!,-2)</f>
        <v>#REF!</v>
      </c>
      <c r="G21" s="45">
        <f>ROUND('LAUS File'!I814,-2)</f>
        <v>0</v>
      </c>
      <c r="H21" s="45">
        <f>ROUND('LAUS File'!J814,-2)</f>
        <v>0</v>
      </c>
      <c r="I21" s="45">
        <f>ROUND('LAUS File'!K814,-2)</f>
        <v>0</v>
      </c>
      <c r="J21" s="45">
        <f>ROUND('LAUS File'!L814,-2)</f>
        <v>0</v>
      </c>
      <c r="K21" s="45">
        <f>ROUND('LAUS File'!M814,-2)</f>
        <v>0</v>
      </c>
      <c r="L21" s="45">
        <f>ROUND('LAUS File'!N814,-2)</f>
        <v>0</v>
      </c>
      <c r="M21" s="45">
        <f>ROUND('LAUS File'!O814,-2)</f>
        <v>0</v>
      </c>
      <c r="N21" s="45">
        <f>ROUND('LAUS File'!P814,-2)</f>
        <v>0</v>
      </c>
      <c r="O21" s="45">
        <f>ROUND('LAUS File'!Q814,-2)</f>
        <v>0</v>
      </c>
    </row>
    <row r="22" spans="1:15">
      <c r="A22" s="20"/>
      <c r="B22" s="20" t="s">
        <v>152</v>
      </c>
      <c r="C22" s="45">
        <f>ROUND(286691, -2)</f>
        <v>286700</v>
      </c>
      <c r="D22" s="45">
        <f>ROUND('LAUS File'!F815,-2)</f>
        <v>0</v>
      </c>
      <c r="E22" s="45">
        <f>ROUND('LAUS File'!G815,-2)</f>
        <v>0</v>
      </c>
      <c r="F22" s="45" t="e">
        <f>ROUND('LAUS File'!#REF!,-2)</f>
        <v>#REF!</v>
      </c>
      <c r="G22" s="45">
        <f>ROUND('LAUS File'!I815,-2)</f>
        <v>0</v>
      </c>
      <c r="H22" s="45">
        <f>ROUND('LAUS File'!J815,-2)</f>
        <v>0</v>
      </c>
      <c r="I22" s="45">
        <f>ROUND('LAUS File'!K815,-2)</f>
        <v>0</v>
      </c>
      <c r="J22" s="45">
        <f>ROUND('LAUS File'!L815,-2)</f>
        <v>0</v>
      </c>
      <c r="K22" s="45">
        <f>ROUND('LAUS File'!M815,-2)</f>
        <v>0</v>
      </c>
      <c r="L22" s="45">
        <f>ROUND('LAUS File'!N815,-2)</f>
        <v>0</v>
      </c>
      <c r="M22" s="45">
        <f>ROUND('LAUS File'!O815,-2)</f>
        <v>0</v>
      </c>
      <c r="N22" s="45">
        <f>ROUND('LAUS File'!P815,-2)</f>
        <v>0</v>
      </c>
      <c r="O22" s="45">
        <f>ROUND('LAUS File'!Q815,-2)</f>
        <v>0</v>
      </c>
    </row>
    <row r="23" spans="1:15">
      <c r="A23" s="20"/>
      <c r="B23" s="20" t="s">
        <v>153</v>
      </c>
      <c r="C23" s="45">
        <f>ROUND(16829, -2)</f>
        <v>16800</v>
      </c>
      <c r="D23" s="45">
        <f>ROUND('LAUS File'!F816,-2)</f>
        <v>0</v>
      </c>
      <c r="E23" s="45">
        <f>ROUND('LAUS File'!G816,-2)</f>
        <v>0</v>
      </c>
      <c r="F23" s="45" t="e">
        <f>ROUND('LAUS File'!#REF!,-2)</f>
        <v>#REF!</v>
      </c>
      <c r="G23" s="45">
        <f>ROUND('LAUS File'!I816,-2)</f>
        <v>0</v>
      </c>
      <c r="H23" s="45">
        <f>ROUND('LAUS File'!J816,-2)</f>
        <v>0</v>
      </c>
      <c r="I23" s="45">
        <f>ROUND('LAUS File'!K816,-2)</f>
        <v>0</v>
      </c>
      <c r="J23" s="45">
        <f>ROUND('LAUS File'!L816,-2)</f>
        <v>0</v>
      </c>
      <c r="K23" s="45">
        <f>ROUND('LAUS File'!M816,-2)</f>
        <v>0</v>
      </c>
      <c r="L23" s="45">
        <f>ROUND('LAUS File'!N816,-2)</f>
        <v>0</v>
      </c>
      <c r="M23" s="45">
        <f>ROUND('LAUS File'!O816,-2)</f>
        <v>0</v>
      </c>
      <c r="N23" s="45">
        <f>ROUND('LAUS File'!P816,-2)</f>
        <v>0</v>
      </c>
      <c r="O23" s="45">
        <f>ROUND('LAUS File'!Q816,-2)</f>
        <v>0</v>
      </c>
    </row>
    <row r="24" spans="1:15">
      <c r="A24" s="20"/>
      <c r="B24" s="20" t="s">
        <v>154</v>
      </c>
      <c r="C24" s="21">
        <v>5.5</v>
      </c>
      <c r="D24" s="21">
        <f>'LAUS File'!F817</f>
        <v>0</v>
      </c>
      <c r="E24" s="21">
        <f>'LAUS File'!G817</f>
        <v>0</v>
      </c>
      <c r="F24" s="21" t="e">
        <f>'LAUS File'!#REF!</f>
        <v>#REF!</v>
      </c>
      <c r="G24" s="21">
        <f>'LAUS File'!I817</f>
        <v>0</v>
      </c>
      <c r="H24" s="21">
        <f>'LAUS File'!J817</f>
        <v>0</v>
      </c>
      <c r="I24" s="21">
        <f>'LAUS File'!K817</f>
        <v>0</v>
      </c>
      <c r="J24" s="21">
        <f>'LAUS File'!L817</f>
        <v>0</v>
      </c>
      <c r="K24" s="21">
        <f>'LAUS File'!M817</f>
        <v>0</v>
      </c>
      <c r="L24" s="21">
        <f>'LAUS File'!N817</f>
        <v>0</v>
      </c>
      <c r="M24" s="21">
        <f>'LAUS File'!O817</f>
        <v>0</v>
      </c>
      <c r="N24" s="21">
        <f>'LAUS File'!P817</f>
        <v>0</v>
      </c>
      <c r="O24" s="21">
        <f>'LAUS File'!Q817</f>
        <v>0</v>
      </c>
    </row>
    <row r="25" spans="1:15" ht="5.15" customHeight="1">
      <c r="A25" s="20"/>
      <c r="B25" s="20"/>
      <c r="C25" s="3"/>
      <c r="D25" s="3"/>
      <c r="E25" s="3"/>
      <c r="F25" s="3"/>
      <c r="G25" s="3"/>
      <c r="H25" s="3"/>
      <c r="I25" s="3"/>
      <c r="J25" s="3"/>
      <c r="K25" s="3"/>
      <c r="L25" s="3"/>
      <c r="M25" s="3"/>
      <c r="N25" s="3"/>
      <c r="O25" s="3"/>
    </row>
    <row r="26" spans="1:15">
      <c r="A26" s="20" t="s">
        <v>801</v>
      </c>
      <c r="B26" s="20" t="s">
        <v>151</v>
      </c>
      <c r="C26" s="45">
        <f>ROUND(141192, -2)</f>
        <v>141200</v>
      </c>
      <c r="D26" s="45">
        <f>ROUND('LAUS File'!F818,-2)</f>
        <v>0</v>
      </c>
      <c r="E26" s="45">
        <f>ROUND('LAUS File'!G818,-2)</f>
        <v>0</v>
      </c>
      <c r="F26" s="45" t="e">
        <f>ROUND('LAUS File'!#REF!,-2)</f>
        <v>#REF!</v>
      </c>
      <c r="G26" s="45">
        <f>ROUND('LAUS File'!I818,-2)</f>
        <v>0</v>
      </c>
      <c r="H26" s="45">
        <f>ROUND('LAUS File'!J818,-2)</f>
        <v>0</v>
      </c>
      <c r="I26" s="45">
        <f>ROUND('LAUS File'!K818,-2)</f>
        <v>0</v>
      </c>
      <c r="J26" s="45">
        <f>ROUND('LAUS File'!L818,-2)</f>
        <v>0</v>
      </c>
      <c r="K26" s="45">
        <f>ROUND('LAUS File'!M818,-2)</f>
        <v>0</v>
      </c>
      <c r="L26" s="45">
        <f>ROUND('LAUS File'!N818,-2)</f>
        <v>0</v>
      </c>
      <c r="M26" s="45">
        <f>ROUND('LAUS File'!O818,-2)</f>
        <v>0</v>
      </c>
      <c r="N26" s="45">
        <f>ROUND('LAUS File'!P818,-2)</f>
        <v>0</v>
      </c>
      <c r="O26" s="45">
        <f>ROUND('LAUS File'!Q818,-2)</f>
        <v>0</v>
      </c>
    </row>
    <row r="27" spans="1:15">
      <c r="A27" s="20"/>
      <c r="B27" s="20" t="s">
        <v>152</v>
      </c>
      <c r="C27" s="45">
        <f>ROUND(133581, -2)</f>
        <v>133600</v>
      </c>
      <c r="D27" s="45">
        <f>ROUND('LAUS File'!F819,-2)</f>
        <v>0</v>
      </c>
      <c r="E27" s="45">
        <f>ROUND('LAUS File'!G819,-2)</f>
        <v>0</v>
      </c>
      <c r="F27" s="45" t="e">
        <f>ROUND('LAUS File'!#REF!,-2)</f>
        <v>#REF!</v>
      </c>
      <c r="G27" s="45">
        <f>ROUND('LAUS File'!I819,-2)</f>
        <v>0</v>
      </c>
      <c r="H27" s="45">
        <f>ROUND('LAUS File'!J819,-2)</f>
        <v>0</v>
      </c>
      <c r="I27" s="45">
        <f>ROUND('LAUS File'!K819,-2)</f>
        <v>0</v>
      </c>
      <c r="J27" s="45">
        <f>ROUND('LAUS File'!L819,-2)</f>
        <v>0</v>
      </c>
      <c r="K27" s="45">
        <f>ROUND('LAUS File'!M819,-2)</f>
        <v>0</v>
      </c>
      <c r="L27" s="45">
        <f>ROUND('LAUS File'!N819,-2)</f>
        <v>0</v>
      </c>
      <c r="M27" s="45">
        <f>ROUND('LAUS File'!O819,-2)</f>
        <v>0</v>
      </c>
      <c r="N27" s="45">
        <f>ROUND('LAUS File'!P819,-2)</f>
        <v>0</v>
      </c>
      <c r="O27" s="45">
        <f>ROUND('LAUS File'!Q819,-2)</f>
        <v>0</v>
      </c>
    </row>
    <row r="28" spans="1:15">
      <c r="A28" s="20"/>
      <c r="B28" s="20" t="s">
        <v>153</v>
      </c>
      <c r="C28" s="45">
        <f>ROUND(7611, -2)</f>
        <v>7600</v>
      </c>
      <c r="D28" s="45">
        <f>ROUND('LAUS File'!F820,-2)</f>
        <v>0</v>
      </c>
      <c r="E28" s="45">
        <f>ROUND('LAUS File'!G820,-2)</f>
        <v>0</v>
      </c>
      <c r="F28" s="45" t="e">
        <f>ROUND('LAUS File'!#REF!,-2)</f>
        <v>#REF!</v>
      </c>
      <c r="G28" s="45">
        <f>ROUND('LAUS File'!I820,-2)</f>
        <v>0</v>
      </c>
      <c r="H28" s="45">
        <f>ROUND('LAUS File'!J820,-2)</f>
        <v>0</v>
      </c>
      <c r="I28" s="45">
        <f>ROUND('LAUS File'!K820,-2)</f>
        <v>0</v>
      </c>
      <c r="J28" s="45">
        <f>ROUND('LAUS File'!L820,-2)</f>
        <v>0</v>
      </c>
      <c r="K28" s="45">
        <f>ROUND('LAUS File'!M820,-2)</f>
        <v>0</v>
      </c>
      <c r="L28" s="45">
        <f>ROUND('LAUS File'!N820,-2)</f>
        <v>0</v>
      </c>
      <c r="M28" s="45">
        <f>ROUND('LAUS File'!O820,-2)</f>
        <v>0</v>
      </c>
      <c r="N28" s="45">
        <f>ROUND('LAUS File'!P820,-2)</f>
        <v>0</v>
      </c>
      <c r="O28" s="45">
        <f>ROUND('LAUS File'!Q820,-2)</f>
        <v>0</v>
      </c>
    </row>
    <row r="29" spans="1:15">
      <c r="A29" s="20"/>
      <c r="B29" s="20" t="s">
        <v>154</v>
      </c>
      <c r="C29" s="21">
        <v>5.4</v>
      </c>
      <c r="D29" s="21">
        <f>'LAUS File'!F821</f>
        <v>0</v>
      </c>
      <c r="E29" s="21">
        <f>'LAUS File'!G821</f>
        <v>0</v>
      </c>
      <c r="F29" s="21" t="e">
        <f>'LAUS File'!#REF!</f>
        <v>#REF!</v>
      </c>
      <c r="G29" s="21">
        <f>'LAUS File'!I821</f>
        <v>0</v>
      </c>
      <c r="H29" s="21">
        <f>'LAUS File'!J821</f>
        <v>0</v>
      </c>
      <c r="I29" s="21">
        <f>'LAUS File'!K821</f>
        <v>0</v>
      </c>
      <c r="J29" s="21">
        <f>'LAUS File'!L821</f>
        <v>0</v>
      </c>
      <c r="K29" s="21">
        <f>'LAUS File'!M821</f>
        <v>0</v>
      </c>
      <c r="L29" s="21">
        <f>'LAUS File'!N821</f>
        <v>0</v>
      </c>
      <c r="M29" s="21">
        <f>'LAUS File'!O821</f>
        <v>0</v>
      </c>
      <c r="N29" s="21">
        <f>'LAUS File'!P821</f>
        <v>0</v>
      </c>
      <c r="O29" s="21">
        <f>'LAUS File'!Q821</f>
        <v>0</v>
      </c>
    </row>
    <row r="30" spans="1:15" ht="5.15" customHeight="1">
      <c r="A30" s="20"/>
      <c r="B30" s="20"/>
      <c r="C30" s="3"/>
      <c r="D30" s="3"/>
      <c r="E30" s="3"/>
      <c r="F30" s="3"/>
      <c r="G30" s="3"/>
      <c r="H30" s="3"/>
      <c r="I30" s="3"/>
      <c r="J30" s="3"/>
      <c r="K30" s="3"/>
      <c r="L30" s="3"/>
      <c r="M30" s="3"/>
      <c r="N30" s="3"/>
      <c r="O30" s="3"/>
    </row>
    <row r="31" spans="1:15">
      <c r="A31" s="20" t="s">
        <v>803</v>
      </c>
      <c r="B31" s="20" t="s">
        <v>151</v>
      </c>
      <c r="C31" s="3">
        <f>ROUND(41662,-2)</f>
        <v>41700</v>
      </c>
      <c r="D31" s="45">
        <f>ROUND('LAUS File'!F826,-2)</f>
        <v>0</v>
      </c>
      <c r="E31" s="45">
        <f>ROUND('LAUS File'!G826,-2)</f>
        <v>0</v>
      </c>
      <c r="F31" s="45" t="e">
        <f>ROUND('LAUS File'!#REF!,-2)</f>
        <v>#REF!</v>
      </c>
      <c r="G31" s="45">
        <f>ROUND('LAUS File'!I826,-2)</f>
        <v>0</v>
      </c>
      <c r="H31" s="45">
        <f>ROUND('LAUS File'!J826,-2)</f>
        <v>0</v>
      </c>
      <c r="I31" s="45">
        <f>ROUND('LAUS File'!K826,-2)</f>
        <v>0</v>
      </c>
      <c r="J31" s="45">
        <f>ROUND('LAUS File'!L826,-2)</f>
        <v>0</v>
      </c>
      <c r="K31" s="45">
        <f>ROUND('LAUS File'!M826,-2)</f>
        <v>0</v>
      </c>
      <c r="L31" s="45">
        <f>ROUND('LAUS File'!N826,-2)</f>
        <v>0</v>
      </c>
      <c r="M31" s="45">
        <f>ROUND('LAUS File'!O826,-2)</f>
        <v>0</v>
      </c>
      <c r="N31" s="45">
        <f>ROUND('LAUS File'!P826,-2)</f>
        <v>0</v>
      </c>
      <c r="O31" s="45">
        <f>ROUND('LAUS File'!Q826,-2)</f>
        <v>0</v>
      </c>
    </row>
    <row r="32" spans="1:15">
      <c r="A32" s="20"/>
      <c r="B32" s="20" t="s">
        <v>152</v>
      </c>
      <c r="C32" s="3">
        <f>ROUND(39200, -2)</f>
        <v>39200</v>
      </c>
      <c r="D32" s="45">
        <f>ROUND('LAUS File'!F827,-2)</f>
        <v>0</v>
      </c>
      <c r="E32" s="45">
        <f>ROUND('LAUS File'!G827,-2)</f>
        <v>0</v>
      </c>
      <c r="F32" s="45" t="e">
        <f>ROUND('LAUS File'!#REF!,-2)</f>
        <v>#REF!</v>
      </c>
      <c r="G32" s="45">
        <f>ROUND('LAUS File'!I827,-2)</f>
        <v>0</v>
      </c>
      <c r="H32" s="45">
        <f>ROUND('LAUS File'!J827,-2)</f>
        <v>0</v>
      </c>
      <c r="I32" s="45">
        <f>ROUND('LAUS File'!K827,-2)</f>
        <v>0</v>
      </c>
      <c r="J32" s="45">
        <f>ROUND('LAUS File'!L827,-2)</f>
        <v>0</v>
      </c>
      <c r="K32" s="45">
        <f>ROUND('LAUS File'!M827,-2)</f>
        <v>0</v>
      </c>
      <c r="L32" s="45">
        <f>ROUND('LAUS File'!N827,-2)</f>
        <v>0</v>
      </c>
      <c r="M32" s="45">
        <f>ROUND('LAUS File'!O827,-2)</f>
        <v>0</v>
      </c>
      <c r="N32" s="45">
        <f>ROUND('LAUS File'!P827,-2)</f>
        <v>0</v>
      </c>
      <c r="O32" s="45">
        <f>ROUND('LAUS File'!Q827,-2)</f>
        <v>0</v>
      </c>
    </row>
    <row r="33" spans="1:15">
      <c r="A33" s="20"/>
      <c r="B33" s="20" t="s">
        <v>153</v>
      </c>
      <c r="C33" s="3">
        <f>ROUND(2462, -2)</f>
        <v>2500</v>
      </c>
      <c r="D33" s="45">
        <f>ROUND('LAUS File'!F828,-2)</f>
        <v>0</v>
      </c>
      <c r="E33" s="45">
        <f>ROUND('LAUS File'!G828,-2)</f>
        <v>0</v>
      </c>
      <c r="F33" s="45" t="e">
        <f>ROUND('LAUS File'!#REF!,-2)</f>
        <v>#REF!</v>
      </c>
      <c r="G33" s="45">
        <f>ROUND('LAUS File'!I828,-2)</f>
        <v>0</v>
      </c>
      <c r="H33" s="45">
        <f>ROUND('LAUS File'!J828,-2)</f>
        <v>0</v>
      </c>
      <c r="I33" s="45">
        <f>ROUND('LAUS File'!K828,-2)</f>
        <v>0</v>
      </c>
      <c r="J33" s="45">
        <f>ROUND('LAUS File'!L828,-2)</f>
        <v>0</v>
      </c>
      <c r="K33" s="45">
        <f>ROUND('LAUS File'!M828,-2)</f>
        <v>0</v>
      </c>
      <c r="L33" s="45">
        <f>ROUND('LAUS File'!N828,-2)</f>
        <v>0</v>
      </c>
      <c r="M33" s="45">
        <f>ROUND('LAUS File'!O828,-2)</f>
        <v>0</v>
      </c>
      <c r="N33" s="45">
        <f>ROUND('LAUS File'!P828,-2)</f>
        <v>0</v>
      </c>
      <c r="O33" s="45">
        <f>ROUND('LAUS File'!Q828,-2)</f>
        <v>0</v>
      </c>
    </row>
    <row r="34" spans="1:15">
      <c r="A34" s="20"/>
      <c r="B34" s="20" t="s">
        <v>154</v>
      </c>
      <c r="C34" s="3">
        <v>5.9</v>
      </c>
      <c r="D34" s="21">
        <f>'LAUS File'!F829</f>
        <v>0</v>
      </c>
      <c r="E34" s="21">
        <f>'LAUS File'!G829</f>
        <v>0</v>
      </c>
      <c r="F34" s="21" t="e">
        <f>'LAUS File'!#REF!</f>
        <v>#REF!</v>
      </c>
      <c r="G34" s="21">
        <f>'LAUS File'!I829</f>
        <v>0</v>
      </c>
      <c r="H34" s="21">
        <f>'LAUS File'!J829</f>
        <v>0</v>
      </c>
      <c r="I34" s="21">
        <f>'LAUS File'!K829</f>
        <v>0</v>
      </c>
      <c r="J34" s="21">
        <f>'LAUS File'!L829</f>
        <v>0</v>
      </c>
      <c r="K34" s="21">
        <f>'LAUS File'!M829</f>
        <v>0</v>
      </c>
      <c r="L34" s="21">
        <f>'LAUS File'!N829</f>
        <v>0</v>
      </c>
      <c r="M34" s="21">
        <f>'LAUS File'!O829</f>
        <v>0</v>
      </c>
      <c r="N34" s="21">
        <f>'LAUS File'!P829</f>
        <v>0</v>
      </c>
      <c r="O34" s="21">
        <f>'LAUS File'!Q829</f>
        <v>0</v>
      </c>
    </row>
    <row r="35" spans="1:15" ht="5.15" customHeight="1">
      <c r="A35" s="20"/>
      <c r="B35" s="20"/>
      <c r="C35" s="3"/>
      <c r="D35" s="3"/>
      <c r="E35" s="3"/>
      <c r="F35" s="3"/>
      <c r="G35" s="3"/>
      <c r="H35" s="3"/>
      <c r="I35" s="3"/>
      <c r="J35" s="3"/>
      <c r="K35" s="3"/>
      <c r="L35" s="3"/>
      <c r="M35" s="3"/>
      <c r="N35" s="3"/>
      <c r="O35" s="3"/>
    </row>
    <row r="36" spans="1:15">
      <c r="A36" s="25" t="s">
        <v>587</v>
      </c>
      <c r="B36" s="20" t="s">
        <v>151</v>
      </c>
      <c r="C36" s="45">
        <f>ROUND(45396,-2)</f>
        <v>45400</v>
      </c>
      <c r="D36" s="45">
        <f>ROUND('LAUS File'!F830,-2)</f>
        <v>0</v>
      </c>
      <c r="E36" s="45">
        <f>ROUND('LAUS File'!G830,-2)</f>
        <v>0</v>
      </c>
      <c r="F36" s="45" t="e">
        <f>ROUND('LAUS File'!#REF!,-2)</f>
        <v>#REF!</v>
      </c>
      <c r="G36" s="45">
        <f>ROUND('LAUS File'!I830,-2)</f>
        <v>0</v>
      </c>
      <c r="H36" s="45">
        <f>ROUND('LAUS File'!J830,-2)</f>
        <v>0</v>
      </c>
      <c r="I36" s="45">
        <f>ROUND('LAUS File'!K830,-2)</f>
        <v>0</v>
      </c>
      <c r="J36" s="45">
        <f>ROUND('LAUS File'!L830,-2)</f>
        <v>0</v>
      </c>
      <c r="K36" s="45">
        <f>ROUND('LAUS File'!M830,-2)</f>
        <v>0</v>
      </c>
      <c r="L36" s="45">
        <f>ROUND('LAUS File'!N830,-2)</f>
        <v>0</v>
      </c>
      <c r="M36" s="45">
        <f>ROUND('LAUS File'!O830,-2)</f>
        <v>0</v>
      </c>
      <c r="N36" s="45">
        <f>ROUND('LAUS File'!P830,-2)</f>
        <v>0</v>
      </c>
      <c r="O36" s="45">
        <f>ROUND('LAUS File'!Q830,-2)</f>
        <v>0</v>
      </c>
    </row>
    <row r="37" spans="1:15">
      <c r="A37" s="20"/>
      <c r="B37" s="20" t="s">
        <v>152</v>
      </c>
      <c r="C37" s="45">
        <f>ROUND(42844, -2)</f>
        <v>42800</v>
      </c>
      <c r="D37" s="45">
        <f>ROUND('LAUS File'!F831,-2)</f>
        <v>0</v>
      </c>
      <c r="E37" s="45">
        <f>ROUND('LAUS File'!G831,-2)</f>
        <v>0</v>
      </c>
      <c r="F37" s="45" t="e">
        <f>ROUND('LAUS File'!#REF!,-2)</f>
        <v>#REF!</v>
      </c>
      <c r="G37" s="45">
        <f>ROUND('LAUS File'!I831,-2)</f>
        <v>0</v>
      </c>
      <c r="H37" s="45">
        <f>ROUND('LAUS File'!J831,-2)</f>
        <v>0</v>
      </c>
      <c r="I37" s="45">
        <f>ROUND('LAUS File'!K831,-2)</f>
        <v>0</v>
      </c>
      <c r="J37" s="45">
        <f>ROUND('LAUS File'!L831,-2)</f>
        <v>0</v>
      </c>
      <c r="K37" s="45">
        <f>ROUND('LAUS File'!M831,-2)</f>
        <v>0</v>
      </c>
      <c r="L37" s="45">
        <f>ROUND('LAUS File'!N831,-2)</f>
        <v>0</v>
      </c>
      <c r="M37" s="45">
        <f>ROUND('LAUS File'!O831,-2)</f>
        <v>0</v>
      </c>
      <c r="N37" s="45">
        <f>ROUND('LAUS File'!P831,-2)</f>
        <v>0</v>
      </c>
      <c r="O37" s="45">
        <f>ROUND('LAUS File'!Q831,-2)</f>
        <v>0</v>
      </c>
    </row>
    <row r="38" spans="1:15">
      <c r="A38" s="20"/>
      <c r="B38" s="20" t="s">
        <v>153</v>
      </c>
      <c r="C38" s="45">
        <f>ROUND(2552, -2)</f>
        <v>2600</v>
      </c>
      <c r="D38" s="45">
        <f>ROUND('LAUS File'!F832,-2)</f>
        <v>0</v>
      </c>
      <c r="E38" s="45">
        <f>ROUND('LAUS File'!G832,-2)</f>
        <v>0</v>
      </c>
      <c r="F38" s="45" t="e">
        <f>ROUND('LAUS File'!#REF!,-2)</f>
        <v>#REF!</v>
      </c>
      <c r="G38" s="45">
        <f>ROUND('LAUS File'!I832,-2)</f>
        <v>0</v>
      </c>
      <c r="H38" s="45">
        <f>ROUND('LAUS File'!J832,-2)</f>
        <v>0</v>
      </c>
      <c r="I38" s="45">
        <f>ROUND('LAUS File'!K832,-2)</f>
        <v>0</v>
      </c>
      <c r="J38" s="45">
        <f>ROUND('LAUS File'!L832,-2)</f>
        <v>0</v>
      </c>
      <c r="K38" s="45">
        <f>ROUND('LAUS File'!M832,-2)</f>
        <v>0</v>
      </c>
      <c r="L38" s="45">
        <f>ROUND('LAUS File'!N832,-2)</f>
        <v>0</v>
      </c>
      <c r="M38" s="45">
        <f>ROUND('LAUS File'!O832,-2)</f>
        <v>0</v>
      </c>
      <c r="N38" s="45">
        <f>ROUND('LAUS File'!P832,-2)</f>
        <v>0</v>
      </c>
      <c r="O38" s="45">
        <f>ROUND('LAUS File'!Q832,-2)</f>
        <v>0</v>
      </c>
    </row>
    <row r="39" spans="1:15">
      <c r="A39" s="20"/>
      <c r="B39" s="20" t="s">
        <v>154</v>
      </c>
      <c r="C39" s="21">
        <v>5.6</v>
      </c>
      <c r="D39" s="21">
        <f>'LAUS File'!F833</f>
        <v>0</v>
      </c>
      <c r="E39" s="21">
        <f>'LAUS File'!G833</f>
        <v>0</v>
      </c>
      <c r="F39" s="21" t="e">
        <f>'LAUS File'!#REF!</f>
        <v>#REF!</v>
      </c>
      <c r="G39" s="21">
        <f>'LAUS File'!I833</f>
        <v>0</v>
      </c>
      <c r="H39" s="21">
        <f>'LAUS File'!J833</f>
        <v>0</v>
      </c>
      <c r="I39" s="21">
        <f>'LAUS File'!K833</f>
        <v>0</v>
      </c>
      <c r="J39" s="21">
        <f>'LAUS File'!L833</f>
        <v>0</v>
      </c>
      <c r="K39" s="21">
        <f>'LAUS File'!M833</f>
        <v>0</v>
      </c>
      <c r="L39" s="21">
        <f>'LAUS File'!N833</f>
        <v>0</v>
      </c>
      <c r="M39" s="21">
        <f>'LAUS File'!O833</f>
        <v>0</v>
      </c>
      <c r="N39" s="21">
        <f>'LAUS File'!P833</f>
        <v>0</v>
      </c>
      <c r="O39" s="21">
        <f>'LAUS File'!Q833</f>
        <v>0</v>
      </c>
    </row>
    <row r="40" spans="1:15" ht="5.15" customHeight="1">
      <c r="A40" s="20"/>
      <c r="B40" s="20"/>
      <c r="C40" s="3"/>
      <c r="D40" s="3"/>
      <c r="E40" s="3"/>
      <c r="F40" s="3"/>
      <c r="G40" s="3"/>
      <c r="H40" s="3"/>
      <c r="I40" s="3"/>
      <c r="J40" s="3"/>
      <c r="K40" s="3"/>
      <c r="L40" s="3"/>
      <c r="M40" s="3"/>
      <c r="N40" s="3"/>
      <c r="O40" s="3"/>
    </row>
    <row r="41" spans="1:15">
      <c r="A41" s="20" t="s">
        <v>802</v>
      </c>
      <c r="B41" s="20" t="s">
        <v>151</v>
      </c>
      <c r="C41" s="45">
        <f>ROUND(235527, -2)</f>
        <v>235500</v>
      </c>
      <c r="D41" s="45">
        <f>ROUND('LAUS File'!F822,-2)</f>
        <v>0</v>
      </c>
      <c r="E41" s="45">
        <f>ROUND('LAUS File'!G822,-2)</f>
        <v>0</v>
      </c>
      <c r="F41" s="45" t="e">
        <f>ROUND('LAUS File'!#REF!,-2)</f>
        <v>#REF!</v>
      </c>
      <c r="G41" s="45">
        <f>ROUND('LAUS File'!I822,-2)</f>
        <v>0</v>
      </c>
      <c r="H41" s="45">
        <f>ROUND('LAUS File'!J822,-2)</f>
        <v>0</v>
      </c>
      <c r="I41" s="45">
        <f>ROUND('LAUS File'!K822,-2)</f>
        <v>0</v>
      </c>
      <c r="J41" s="45">
        <f>ROUND('LAUS File'!L822,-2)</f>
        <v>0</v>
      </c>
      <c r="K41" s="45">
        <f>ROUND('LAUS File'!M822,-2)</f>
        <v>0</v>
      </c>
      <c r="L41" s="45">
        <f>ROUND('LAUS File'!N822,-2)</f>
        <v>0</v>
      </c>
      <c r="M41" s="45">
        <f>ROUND('LAUS File'!O822,-2)</f>
        <v>0</v>
      </c>
      <c r="N41" s="45">
        <f>ROUND('LAUS File'!P822,-2)</f>
        <v>0</v>
      </c>
      <c r="O41" s="45">
        <f>ROUND('LAUS File'!Q822,-2)</f>
        <v>0</v>
      </c>
    </row>
    <row r="42" spans="1:15">
      <c r="A42" s="20"/>
      <c r="B42" s="20" t="s">
        <v>152</v>
      </c>
      <c r="C42" s="45">
        <f>ROUND(220665, -2)</f>
        <v>220700</v>
      </c>
      <c r="D42" s="45">
        <f>ROUND('LAUS File'!F823,-2)</f>
        <v>0</v>
      </c>
      <c r="E42" s="45">
        <f>ROUND('LAUS File'!G823,-2)</f>
        <v>0</v>
      </c>
      <c r="F42" s="45" t="e">
        <f>ROUND('LAUS File'!#REF!,-2)</f>
        <v>#REF!</v>
      </c>
      <c r="G42" s="45">
        <f>ROUND('LAUS File'!I823,-2)</f>
        <v>0</v>
      </c>
      <c r="H42" s="45">
        <f>ROUND('LAUS File'!J823,-2)</f>
        <v>0</v>
      </c>
      <c r="I42" s="45">
        <f>ROUND('LAUS File'!K823,-2)</f>
        <v>0</v>
      </c>
      <c r="J42" s="45">
        <f>ROUND('LAUS File'!L823,-2)</f>
        <v>0</v>
      </c>
      <c r="K42" s="45">
        <f>ROUND('LAUS File'!M823,-2)</f>
        <v>0</v>
      </c>
      <c r="L42" s="45">
        <f>ROUND('LAUS File'!N823,-2)</f>
        <v>0</v>
      </c>
      <c r="M42" s="45">
        <f>ROUND('LAUS File'!O823,-2)</f>
        <v>0</v>
      </c>
      <c r="N42" s="45">
        <f>ROUND('LAUS File'!P823,-2)</f>
        <v>0</v>
      </c>
      <c r="O42" s="45">
        <f>ROUND('LAUS File'!Q823,-2)</f>
        <v>0</v>
      </c>
    </row>
    <row r="43" spans="1:15">
      <c r="A43" s="20"/>
      <c r="B43" s="20" t="s">
        <v>153</v>
      </c>
      <c r="C43" s="45">
        <f>ROUND(14862, -2)</f>
        <v>14900</v>
      </c>
      <c r="D43" s="45">
        <f>ROUND('LAUS File'!F824,-2)</f>
        <v>0</v>
      </c>
      <c r="E43" s="45">
        <f>ROUND('LAUS File'!G824,-2)</f>
        <v>0</v>
      </c>
      <c r="F43" s="45" t="e">
        <f>ROUND('LAUS File'!#REF!,-2)</f>
        <v>#REF!</v>
      </c>
      <c r="G43" s="45">
        <f>ROUND('LAUS File'!I824,-2)</f>
        <v>0</v>
      </c>
      <c r="H43" s="45">
        <f>ROUND('LAUS File'!J824,-2)</f>
        <v>0</v>
      </c>
      <c r="I43" s="45">
        <f>ROUND('LAUS File'!K824,-2)</f>
        <v>0</v>
      </c>
      <c r="J43" s="45">
        <f>ROUND('LAUS File'!L824,-2)</f>
        <v>0</v>
      </c>
      <c r="K43" s="45">
        <f>ROUND('LAUS File'!M824,-2)</f>
        <v>0</v>
      </c>
      <c r="L43" s="45">
        <f>ROUND('LAUS File'!N824,-2)</f>
        <v>0</v>
      </c>
      <c r="M43" s="45">
        <f>ROUND('LAUS File'!O824,-2)</f>
        <v>0</v>
      </c>
      <c r="N43" s="45">
        <f>ROUND('LAUS File'!P824,-2)</f>
        <v>0</v>
      </c>
      <c r="O43" s="45">
        <f>ROUND('LAUS File'!Q824,-2)</f>
        <v>0</v>
      </c>
    </row>
    <row r="44" spans="1:15">
      <c r="A44" s="20"/>
      <c r="B44" s="20" t="s">
        <v>154</v>
      </c>
      <c r="C44" s="21">
        <v>6.3</v>
      </c>
      <c r="D44" s="21">
        <f>'LAUS File'!F825</f>
        <v>0</v>
      </c>
      <c r="E44" s="21">
        <f>'LAUS File'!G825</f>
        <v>0</v>
      </c>
      <c r="F44" s="21" t="e">
        <f>'LAUS File'!#REF!</f>
        <v>#REF!</v>
      </c>
      <c r="G44" s="21">
        <f>'LAUS File'!I825</f>
        <v>0</v>
      </c>
      <c r="H44" s="21">
        <f>'LAUS File'!J825</f>
        <v>0</v>
      </c>
      <c r="I44" s="21">
        <f>'LAUS File'!K825</f>
        <v>0</v>
      </c>
      <c r="J44" s="21">
        <f>'LAUS File'!L825</f>
        <v>0</v>
      </c>
      <c r="K44" s="21">
        <f>'LAUS File'!M825</f>
        <v>0</v>
      </c>
      <c r="L44" s="21">
        <f>'LAUS File'!N825</f>
        <v>0</v>
      </c>
      <c r="M44" s="21">
        <f>'LAUS File'!O825</f>
        <v>0</v>
      </c>
      <c r="N44" s="21">
        <f>'LAUS File'!P825</f>
        <v>0</v>
      </c>
      <c r="O44" s="21">
        <f>'LAUS File'!Q825</f>
        <v>0</v>
      </c>
    </row>
    <row r="45" spans="1:15" ht="5.15" customHeight="1">
      <c r="A45" s="20"/>
      <c r="B45" s="20"/>
      <c r="C45" s="3"/>
      <c r="D45" s="3"/>
      <c r="E45" s="3"/>
      <c r="F45" s="3"/>
      <c r="G45" s="3"/>
      <c r="H45" s="3"/>
      <c r="I45" s="3"/>
      <c r="J45" s="3"/>
      <c r="K45" s="3"/>
      <c r="L45" s="3"/>
      <c r="M45" s="3"/>
      <c r="N45" s="3"/>
      <c r="O45" s="3"/>
    </row>
    <row r="46" spans="1:15" ht="13">
      <c r="A46" s="23" t="s">
        <v>155</v>
      </c>
      <c r="B46" s="24" t="s">
        <v>151</v>
      </c>
      <c r="C46" s="45">
        <f>ROUND(1911972, -2)</f>
        <v>1912000</v>
      </c>
      <c r="D46" s="45">
        <f>ROUND('LAUS File'!F838,-2)</f>
        <v>0</v>
      </c>
      <c r="E46" s="45">
        <f>ROUND('LAUS File'!G838,-2)</f>
        <v>0</v>
      </c>
      <c r="F46" s="45" t="e">
        <f>ROUND('LAUS File'!#REF!,-2)</f>
        <v>#REF!</v>
      </c>
      <c r="G46" s="45">
        <f>ROUND('LAUS File'!I838,-2)</f>
        <v>0</v>
      </c>
      <c r="H46" s="45">
        <f>ROUND('LAUS File'!J838,-2)</f>
        <v>0</v>
      </c>
      <c r="I46" s="45">
        <f>ROUND('LAUS File'!K838,-2)</f>
        <v>0</v>
      </c>
      <c r="J46" s="45">
        <f>ROUND('LAUS File'!L838,-2)</f>
        <v>0</v>
      </c>
      <c r="K46" s="45">
        <f>ROUND('LAUS File'!M838,-2)</f>
        <v>0</v>
      </c>
      <c r="L46" s="45">
        <f>ROUND('LAUS File'!N838,-2)</f>
        <v>0</v>
      </c>
      <c r="M46" s="45">
        <f>ROUND('LAUS File'!O838,-2)</f>
        <v>0</v>
      </c>
      <c r="N46" s="45">
        <f>ROUND('LAUS File'!P838,-2)</f>
        <v>0</v>
      </c>
      <c r="O46" s="45">
        <f>ROUND('LAUS File'!Q838,-2)</f>
        <v>0</v>
      </c>
    </row>
    <row r="47" spans="1:15" ht="13">
      <c r="B47" s="24" t="s">
        <v>152</v>
      </c>
      <c r="C47" s="45">
        <f>ROUND(1806354, -2)</f>
        <v>1806400</v>
      </c>
      <c r="D47" s="45">
        <f>ROUND('LAUS File'!F839,-2)</f>
        <v>0</v>
      </c>
      <c r="E47" s="45">
        <f>ROUND('LAUS File'!G839,-2)</f>
        <v>0</v>
      </c>
      <c r="F47" s="45" t="e">
        <f>ROUND('LAUS File'!#REF!,-2)</f>
        <v>#REF!</v>
      </c>
      <c r="G47" s="45">
        <f>ROUND('LAUS File'!I839,-2)</f>
        <v>0</v>
      </c>
      <c r="H47" s="45">
        <f>ROUND('LAUS File'!J839,-2)</f>
        <v>0</v>
      </c>
      <c r="I47" s="45">
        <f>ROUND('LAUS File'!K839,-2)</f>
        <v>0</v>
      </c>
      <c r="J47" s="45">
        <f>ROUND('LAUS File'!L839,-2)</f>
        <v>0</v>
      </c>
      <c r="K47" s="45">
        <f>ROUND('LAUS File'!M839,-2)</f>
        <v>0</v>
      </c>
      <c r="L47" s="45">
        <f>ROUND('LAUS File'!N839,-2)</f>
        <v>0</v>
      </c>
      <c r="M47" s="45">
        <f>ROUND('LAUS File'!O839,-2)</f>
        <v>0</v>
      </c>
      <c r="N47" s="45">
        <f>ROUND('LAUS File'!P839,-2)</f>
        <v>0</v>
      </c>
      <c r="O47" s="45">
        <f>ROUND('LAUS File'!Q839,-2)</f>
        <v>0</v>
      </c>
    </row>
    <row r="48" spans="1:15" ht="13">
      <c r="B48" s="24" t="s">
        <v>153</v>
      </c>
      <c r="C48" s="45">
        <f>ROUND(105618, -2)</f>
        <v>105600</v>
      </c>
      <c r="D48" s="45">
        <f>ROUND('LAUS File'!F840,-2)</f>
        <v>0</v>
      </c>
      <c r="E48" s="45">
        <f>ROUND('LAUS File'!G840,-2)</f>
        <v>0</v>
      </c>
      <c r="F48" s="45" t="e">
        <f>ROUND('LAUS File'!#REF!,-2)</f>
        <v>#REF!</v>
      </c>
      <c r="G48" s="45">
        <f>ROUND('LAUS File'!I840,-2)</f>
        <v>0</v>
      </c>
      <c r="H48" s="45">
        <f>ROUND('LAUS File'!J840,-2)</f>
        <v>0</v>
      </c>
      <c r="I48" s="45">
        <f>ROUND('LAUS File'!K840,-2)</f>
        <v>0</v>
      </c>
      <c r="J48" s="45">
        <f>ROUND('LAUS File'!L840,-2)</f>
        <v>0</v>
      </c>
      <c r="K48" s="45">
        <f>ROUND('LAUS File'!M840,-2)</f>
        <v>0</v>
      </c>
      <c r="L48" s="45">
        <f>ROUND('LAUS File'!N840,-2)</f>
        <v>0</v>
      </c>
      <c r="M48" s="45">
        <f>ROUND('LAUS File'!O840,-2)</f>
        <v>0</v>
      </c>
      <c r="N48" s="45">
        <f>ROUND('LAUS File'!P840,-2)</f>
        <v>0</v>
      </c>
      <c r="O48" s="45">
        <f>ROUND('LAUS File'!Q840,-2)</f>
        <v>0</v>
      </c>
    </row>
    <row r="49" spans="1:15" ht="13">
      <c r="B49" s="24" t="s">
        <v>154</v>
      </c>
      <c r="C49" s="21">
        <v>5.5</v>
      </c>
      <c r="D49" s="21">
        <f>'LAUS File'!F841</f>
        <v>0</v>
      </c>
      <c r="E49" s="21">
        <f>'LAUS File'!G841</f>
        <v>0</v>
      </c>
      <c r="F49" s="21" t="e">
        <f>'LAUS File'!#REF!</f>
        <v>#REF!</v>
      </c>
      <c r="G49" s="21">
        <f>'LAUS File'!I841</f>
        <v>0</v>
      </c>
      <c r="H49" s="21">
        <f>'LAUS File'!J841</f>
        <v>0</v>
      </c>
      <c r="I49" s="21">
        <f>'LAUS File'!K841</f>
        <v>0</v>
      </c>
      <c r="J49" s="21">
        <f>'LAUS File'!L841</f>
        <v>0</v>
      </c>
      <c r="K49" s="21">
        <f>'LAUS File'!M841</f>
        <v>0</v>
      </c>
      <c r="L49" s="21">
        <f>'LAUS File'!N841</f>
        <v>0</v>
      </c>
      <c r="M49" s="21">
        <f>'LAUS File'!O841</f>
        <v>0</v>
      </c>
      <c r="N49" s="21">
        <f>'LAUS File'!P841</f>
        <v>0</v>
      </c>
      <c r="O49" s="21">
        <f>'LAUS File'!Q841</f>
        <v>0</v>
      </c>
    </row>
    <row r="50" spans="1:15" ht="13">
      <c r="B50" s="2"/>
      <c r="C50" s="21"/>
      <c r="D50" s="21"/>
      <c r="E50" s="21"/>
      <c r="F50" s="21"/>
      <c r="G50" s="21"/>
      <c r="H50" s="21"/>
      <c r="I50" s="21"/>
      <c r="J50" s="21"/>
      <c r="K50" s="21"/>
      <c r="L50" s="21"/>
      <c r="M50" s="21"/>
      <c r="N50" s="21"/>
      <c r="O50" s="21"/>
    </row>
    <row r="51" spans="1:15" ht="13">
      <c r="B51" s="2"/>
      <c r="C51" s="21"/>
      <c r="D51" s="21"/>
      <c r="E51" s="21"/>
      <c r="F51" s="21"/>
      <c r="G51" s="21"/>
      <c r="H51" s="21"/>
      <c r="I51" s="21"/>
      <c r="J51" s="21"/>
      <c r="K51" s="21"/>
      <c r="L51" s="21"/>
      <c r="M51" s="21"/>
      <c r="N51" s="21"/>
      <c r="O51" s="21"/>
    </row>
    <row r="52" spans="1:15" ht="13">
      <c r="B52" s="2"/>
      <c r="C52" s="21"/>
      <c r="D52" s="21"/>
      <c r="E52" s="21"/>
      <c r="F52" s="21"/>
      <c r="G52" s="21"/>
      <c r="H52" s="21"/>
      <c r="I52" s="21"/>
      <c r="J52" s="21"/>
      <c r="K52" s="21"/>
      <c r="L52" s="21"/>
      <c r="M52" s="21"/>
      <c r="N52" s="21"/>
      <c r="O52" s="21"/>
    </row>
    <row r="53" spans="1:15">
      <c r="C53" s="21"/>
      <c r="D53" s="21"/>
      <c r="E53" s="21"/>
      <c r="F53" s="21"/>
      <c r="G53" s="21"/>
      <c r="H53" s="21"/>
      <c r="I53" s="21"/>
      <c r="J53" s="21"/>
      <c r="K53" s="21"/>
      <c r="L53" s="21"/>
      <c r="M53" s="21"/>
      <c r="N53" s="21"/>
      <c r="O53" s="21"/>
    </row>
    <row r="54" spans="1:15" ht="13">
      <c r="B54" s="2"/>
      <c r="C54" s="21"/>
      <c r="D54" s="21"/>
      <c r="E54" s="21"/>
      <c r="F54" s="21"/>
      <c r="G54" s="21"/>
      <c r="H54" s="21"/>
      <c r="I54" s="21"/>
      <c r="J54" s="21"/>
      <c r="K54" s="21"/>
      <c r="L54" s="21"/>
      <c r="M54" s="21"/>
      <c r="N54" s="21"/>
      <c r="O54" s="21"/>
    </row>
    <row r="55" spans="1:15" ht="13">
      <c r="B55" s="2"/>
      <c r="C55" s="21"/>
      <c r="D55" s="21"/>
      <c r="E55" s="21"/>
      <c r="F55" s="21"/>
      <c r="G55" s="21"/>
      <c r="H55" s="21"/>
      <c r="I55" s="21"/>
      <c r="J55" s="21"/>
      <c r="K55" s="21"/>
      <c r="L55" s="21"/>
      <c r="M55" s="21"/>
      <c r="N55" s="21"/>
      <c r="O55" s="21"/>
    </row>
    <row r="56" spans="1:15" s="9" customFormat="1" ht="13">
      <c r="A56" s="51" t="str">
        <f>F1</f>
        <v>2026  (2025 Benchmark)</v>
      </c>
      <c r="B56" s="26"/>
      <c r="C56" s="26"/>
      <c r="D56" s="26"/>
      <c r="E56" s="26"/>
      <c r="F56" s="26"/>
      <c r="G56" s="26"/>
      <c r="H56" s="26"/>
      <c r="I56" s="26"/>
      <c r="J56" s="26"/>
      <c r="K56" s="26"/>
      <c r="L56" s="26"/>
      <c r="M56" s="26"/>
      <c r="N56" s="26"/>
    </row>
    <row r="57" spans="1:15" s="9" customFormat="1" ht="15.5">
      <c r="A57" s="27" t="s">
        <v>212</v>
      </c>
      <c r="B57" s="27"/>
      <c r="C57" s="27"/>
      <c r="D57" s="27"/>
      <c r="E57" s="27"/>
      <c r="F57" s="27"/>
      <c r="G57" s="27"/>
      <c r="H57" s="27"/>
      <c r="I57" s="27"/>
      <c r="J57" s="27"/>
      <c r="K57" s="27"/>
      <c r="L57" s="27"/>
      <c r="M57" s="27"/>
      <c r="N57" s="27"/>
    </row>
    <row r="58" spans="1:15" s="9" customFormat="1">
      <c r="C58" s="28" t="s">
        <v>7</v>
      </c>
      <c r="D58" s="28" t="s">
        <v>8</v>
      </c>
      <c r="E58" s="28" t="s">
        <v>9</v>
      </c>
      <c r="F58" s="28" t="s">
        <v>10</v>
      </c>
      <c r="G58" s="28" t="s">
        <v>11</v>
      </c>
      <c r="H58" s="28" t="s">
        <v>12</v>
      </c>
      <c r="I58" s="28" t="s">
        <v>13</v>
      </c>
      <c r="J58" s="28" t="s">
        <v>14</v>
      </c>
      <c r="K58" s="28" t="s">
        <v>15</v>
      </c>
      <c r="L58" s="28" t="s">
        <v>16</v>
      </c>
      <c r="M58" s="28" t="s">
        <v>17</v>
      </c>
      <c r="N58" s="28" t="s">
        <v>18</v>
      </c>
    </row>
    <row r="59" spans="1:15" s="9" customFormat="1" ht="13">
      <c r="A59" s="29" t="s">
        <v>163</v>
      </c>
    </row>
    <row r="61" spans="1:15" s="9" customFormat="1" ht="13">
      <c r="A61" s="32" t="s">
        <v>165</v>
      </c>
      <c r="C61" s="33"/>
      <c r="D61" s="33"/>
      <c r="E61" s="33"/>
      <c r="F61" s="33"/>
      <c r="G61" s="33"/>
      <c r="H61" s="33"/>
      <c r="I61" s="33"/>
      <c r="J61" s="33"/>
      <c r="K61" s="33"/>
      <c r="L61" s="33"/>
      <c r="M61" s="33"/>
      <c r="N61" s="33"/>
      <c r="O61" s="33"/>
    </row>
    <row r="62" spans="1:15" s="9" customFormat="1" ht="13">
      <c r="A62" s="34" t="str">
        <f>A11</f>
        <v>BRIDGEPORT-STAMFORD-DANBURY</v>
      </c>
      <c r="C62" s="31">
        <f t="shared" ref="C62:O62" si="0">C13</f>
        <v>27000</v>
      </c>
      <c r="D62" s="31">
        <f t="shared" si="0"/>
        <v>0</v>
      </c>
      <c r="E62" s="31">
        <f t="shared" si="0"/>
        <v>0</v>
      </c>
      <c r="F62" s="31" t="e">
        <f t="shared" si="0"/>
        <v>#REF!</v>
      </c>
      <c r="G62" s="31">
        <f t="shared" si="0"/>
        <v>0</v>
      </c>
      <c r="H62" s="31">
        <f t="shared" si="0"/>
        <v>0</v>
      </c>
      <c r="I62" s="31">
        <f t="shared" si="0"/>
        <v>0</v>
      </c>
      <c r="J62" s="31">
        <f t="shared" si="0"/>
        <v>0</v>
      </c>
      <c r="K62" s="31">
        <f t="shared" si="0"/>
        <v>0</v>
      </c>
      <c r="L62" s="31">
        <f t="shared" si="0"/>
        <v>0</v>
      </c>
      <c r="M62" s="31">
        <f t="shared" si="0"/>
        <v>0</v>
      </c>
      <c r="N62" s="31">
        <f t="shared" si="0"/>
        <v>0</v>
      </c>
      <c r="O62" s="31">
        <f t="shared" si="0"/>
        <v>0</v>
      </c>
    </row>
    <row r="63" spans="1:15" s="9" customFormat="1" ht="12" customHeight="1">
      <c r="A63" s="35" t="str">
        <f>A16</f>
        <v>HARTFORD-WEST HARTFORD-EAST HARTFORD</v>
      </c>
      <c r="C63" s="31">
        <f>C18</f>
        <v>33100</v>
      </c>
      <c r="D63" s="31">
        <f t="shared" ref="D63:O63" si="1">D18</f>
        <v>0</v>
      </c>
      <c r="E63" s="31">
        <f t="shared" si="1"/>
        <v>0</v>
      </c>
      <c r="F63" s="31" t="e">
        <f t="shared" si="1"/>
        <v>#REF!</v>
      </c>
      <c r="G63" s="31">
        <f t="shared" si="1"/>
        <v>0</v>
      </c>
      <c r="H63" s="31">
        <f t="shared" si="1"/>
        <v>0</v>
      </c>
      <c r="I63" s="31">
        <f t="shared" si="1"/>
        <v>0</v>
      </c>
      <c r="J63" s="31">
        <f t="shared" si="1"/>
        <v>0</v>
      </c>
      <c r="K63" s="31">
        <f t="shared" si="1"/>
        <v>0</v>
      </c>
      <c r="L63" s="31">
        <f t="shared" si="1"/>
        <v>0</v>
      </c>
      <c r="M63" s="31">
        <f t="shared" si="1"/>
        <v>0</v>
      </c>
      <c r="N63" s="31">
        <f t="shared" si="1"/>
        <v>0</v>
      </c>
      <c r="O63" s="31">
        <f t="shared" si="1"/>
        <v>0</v>
      </c>
    </row>
    <row r="64" spans="1:15" s="9" customFormat="1" ht="13">
      <c r="A64" s="36" t="str">
        <f>A21</f>
        <v>NEW HAVEN</v>
      </c>
      <c r="C64" s="31">
        <f>C23</f>
        <v>16800</v>
      </c>
      <c r="D64" s="31">
        <f t="shared" ref="D64:O64" si="2">D23</f>
        <v>0</v>
      </c>
      <c r="E64" s="31">
        <f t="shared" si="2"/>
        <v>0</v>
      </c>
      <c r="F64" s="31" t="e">
        <f t="shared" si="2"/>
        <v>#REF!</v>
      </c>
      <c r="G64" s="31">
        <f t="shared" si="2"/>
        <v>0</v>
      </c>
      <c r="H64" s="31">
        <f t="shared" si="2"/>
        <v>0</v>
      </c>
      <c r="I64" s="31">
        <f t="shared" si="2"/>
        <v>0</v>
      </c>
      <c r="J64" s="31">
        <f t="shared" si="2"/>
        <v>0</v>
      </c>
      <c r="K64" s="31">
        <f t="shared" si="2"/>
        <v>0</v>
      </c>
      <c r="L64" s="31">
        <f t="shared" si="2"/>
        <v>0</v>
      </c>
      <c r="M64" s="31">
        <f t="shared" si="2"/>
        <v>0</v>
      </c>
      <c r="N64" s="31">
        <f t="shared" si="2"/>
        <v>0</v>
      </c>
      <c r="O64" s="31">
        <f t="shared" si="2"/>
        <v>0</v>
      </c>
    </row>
    <row r="65" spans="1:15" s="9" customFormat="1" ht="13">
      <c r="A65" s="30" t="str">
        <f>A26</f>
        <v>NORWICH-NEW LONDON-WILLIMANTIC</v>
      </c>
      <c r="C65" s="31">
        <f>C28</f>
        <v>7600</v>
      </c>
      <c r="D65" s="31">
        <f t="shared" ref="D65:O65" si="3">D28</f>
        <v>0</v>
      </c>
      <c r="E65" s="31">
        <f t="shared" si="3"/>
        <v>0</v>
      </c>
      <c r="F65" s="31" t="e">
        <f t="shared" si="3"/>
        <v>#REF!</v>
      </c>
      <c r="G65" s="31">
        <f t="shared" si="3"/>
        <v>0</v>
      </c>
      <c r="H65" s="31">
        <f t="shared" si="3"/>
        <v>0</v>
      </c>
      <c r="I65" s="31">
        <f t="shared" si="3"/>
        <v>0</v>
      </c>
      <c r="J65" s="31">
        <f t="shared" si="3"/>
        <v>0</v>
      </c>
      <c r="K65" s="31">
        <f t="shared" si="3"/>
        <v>0</v>
      </c>
      <c r="L65" s="31">
        <f t="shared" si="3"/>
        <v>0</v>
      </c>
      <c r="M65" s="31">
        <f t="shared" si="3"/>
        <v>0</v>
      </c>
      <c r="N65" s="31">
        <f t="shared" si="3"/>
        <v>0</v>
      </c>
      <c r="O65" s="31">
        <f t="shared" si="3"/>
        <v>0</v>
      </c>
    </row>
    <row r="66" spans="1:15" s="9" customFormat="1" ht="13">
      <c r="A66" s="36" t="str">
        <f>A31</f>
        <v>PUTNAM-NORTHEAST</v>
      </c>
      <c r="C66" s="31">
        <f>C33</f>
        <v>2500</v>
      </c>
      <c r="D66" s="31">
        <f t="shared" ref="D66:O66" si="4">D33</f>
        <v>0</v>
      </c>
      <c r="E66" s="31">
        <f t="shared" si="4"/>
        <v>0</v>
      </c>
      <c r="F66" s="31" t="e">
        <f t="shared" si="4"/>
        <v>#REF!</v>
      </c>
      <c r="G66" s="31">
        <f t="shared" si="4"/>
        <v>0</v>
      </c>
      <c r="H66" s="31">
        <f t="shared" si="4"/>
        <v>0</v>
      </c>
      <c r="I66" s="31">
        <f t="shared" si="4"/>
        <v>0</v>
      </c>
      <c r="J66" s="31">
        <f t="shared" si="4"/>
        <v>0</v>
      </c>
      <c r="K66" s="31">
        <f t="shared" si="4"/>
        <v>0</v>
      </c>
      <c r="L66" s="31">
        <f t="shared" si="4"/>
        <v>0</v>
      </c>
      <c r="M66" s="31">
        <f t="shared" si="4"/>
        <v>0</v>
      </c>
      <c r="N66" s="31">
        <f t="shared" si="4"/>
        <v>0</v>
      </c>
      <c r="O66" s="31">
        <f t="shared" si="4"/>
        <v>0</v>
      </c>
    </row>
    <row r="67" spans="1:15" s="9" customFormat="1" ht="13">
      <c r="A67" s="30" t="str">
        <f>A36</f>
        <v>TORRINGTON-NORTHWEST</v>
      </c>
      <c r="C67" s="31">
        <f>C38</f>
        <v>2600</v>
      </c>
      <c r="D67" s="31">
        <f t="shared" ref="D67:O67" si="5">D38</f>
        <v>0</v>
      </c>
      <c r="E67" s="31">
        <f t="shared" si="5"/>
        <v>0</v>
      </c>
      <c r="F67" s="31" t="e">
        <f t="shared" si="5"/>
        <v>#REF!</v>
      </c>
      <c r="G67" s="31">
        <f t="shared" si="5"/>
        <v>0</v>
      </c>
      <c r="H67" s="31">
        <f t="shared" si="5"/>
        <v>0</v>
      </c>
      <c r="I67" s="31">
        <f t="shared" si="5"/>
        <v>0</v>
      </c>
      <c r="J67" s="31">
        <f t="shared" si="5"/>
        <v>0</v>
      </c>
      <c r="K67" s="31">
        <f t="shared" si="5"/>
        <v>0</v>
      </c>
      <c r="L67" s="31">
        <f t="shared" si="5"/>
        <v>0</v>
      </c>
      <c r="M67" s="31">
        <f t="shared" si="5"/>
        <v>0</v>
      </c>
      <c r="N67" s="31">
        <f t="shared" si="5"/>
        <v>0</v>
      </c>
      <c r="O67" s="31">
        <f t="shared" si="5"/>
        <v>0</v>
      </c>
    </row>
    <row r="68" spans="1:15" s="9" customFormat="1" ht="13">
      <c r="A68" s="37" t="str">
        <f>A41</f>
        <v>WATERBURY-SHELTON</v>
      </c>
      <c r="C68" s="31">
        <f>C43</f>
        <v>14900</v>
      </c>
      <c r="D68" s="31">
        <f t="shared" ref="D68:O68" si="6">D43</f>
        <v>0</v>
      </c>
      <c r="E68" s="31">
        <f t="shared" si="6"/>
        <v>0</v>
      </c>
      <c r="F68" s="31" t="e">
        <f t="shared" si="6"/>
        <v>#REF!</v>
      </c>
      <c r="G68" s="31">
        <f t="shared" si="6"/>
        <v>0</v>
      </c>
      <c r="H68" s="31">
        <f t="shared" si="6"/>
        <v>0</v>
      </c>
      <c r="I68" s="31">
        <f t="shared" si="6"/>
        <v>0</v>
      </c>
      <c r="J68" s="31">
        <f t="shared" si="6"/>
        <v>0</v>
      </c>
      <c r="K68" s="31">
        <f t="shared" si="6"/>
        <v>0</v>
      </c>
      <c r="L68" s="31">
        <f t="shared" si="6"/>
        <v>0</v>
      </c>
      <c r="M68" s="31">
        <f t="shared" si="6"/>
        <v>0</v>
      </c>
      <c r="N68" s="31">
        <f t="shared" si="6"/>
        <v>0</v>
      </c>
      <c r="O68" s="31">
        <f t="shared" si="6"/>
        <v>0</v>
      </c>
    </row>
    <row r="69" spans="1:15" s="9" customFormat="1">
      <c r="A69"/>
      <c r="C69" s="31"/>
      <c r="D69" s="31"/>
      <c r="E69" s="31"/>
      <c r="F69" s="31"/>
      <c r="G69" s="31"/>
      <c r="H69" s="31"/>
      <c r="I69" s="31"/>
      <c r="J69" s="31"/>
      <c r="K69" s="31"/>
      <c r="L69" s="31"/>
      <c r="M69" s="31"/>
      <c r="N69" s="31"/>
      <c r="O69" s="31"/>
    </row>
    <row r="70" spans="1:15" s="9" customFormat="1" ht="13">
      <c r="A70" s="30" t="s">
        <v>164</v>
      </c>
      <c r="C70" s="31">
        <f t="shared" ref="C70:O70" si="7">C48</f>
        <v>105600</v>
      </c>
      <c r="D70" s="31">
        <f t="shared" si="7"/>
        <v>0</v>
      </c>
      <c r="E70" s="31">
        <f t="shared" si="7"/>
        <v>0</v>
      </c>
      <c r="F70" s="31" t="e">
        <f t="shared" si="7"/>
        <v>#REF!</v>
      </c>
      <c r="G70" s="31">
        <f t="shared" si="7"/>
        <v>0</v>
      </c>
      <c r="H70" s="31">
        <f t="shared" si="7"/>
        <v>0</v>
      </c>
      <c r="I70" s="31">
        <f t="shared" si="7"/>
        <v>0</v>
      </c>
      <c r="J70" s="31">
        <f t="shared" si="7"/>
        <v>0</v>
      </c>
      <c r="K70" s="31">
        <f t="shared" si="7"/>
        <v>0</v>
      </c>
      <c r="L70" s="31">
        <f t="shared" si="7"/>
        <v>0</v>
      </c>
      <c r="M70" s="31">
        <f t="shared" si="7"/>
        <v>0</v>
      </c>
      <c r="N70" s="31">
        <f t="shared" si="7"/>
        <v>0</v>
      </c>
      <c r="O70" s="31">
        <f t="shared" si="7"/>
        <v>0</v>
      </c>
    </row>
    <row r="71" spans="1:15" s="9" customFormat="1" ht="13">
      <c r="A71" s="30" t="s">
        <v>166</v>
      </c>
      <c r="C71" s="31">
        <v>7942000</v>
      </c>
      <c r="D71" s="31">
        <f>'LAUS File'!F844</f>
        <v>0</v>
      </c>
      <c r="E71" s="31">
        <f>'LAUS File'!G844</f>
        <v>0</v>
      </c>
      <c r="F71" s="31" t="e">
        <f>'LAUS File'!#REF!</f>
        <v>#REF!</v>
      </c>
      <c r="G71" s="31">
        <f>'LAUS File'!I844</f>
        <v>0</v>
      </c>
      <c r="H71" s="31">
        <f>'LAUS File'!J844</f>
        <v>0</v>
      </c>
      <c r="I71" s="31">
        <f>'LAUS File'!K844</f>
        <v>0</v>
      </c>
      <c r="J71" s="31">
        <f>'LAUS File'!L844</f>
        <v>0</v>
      </c>
      <c r="K71" s="31">
        <f>'LAUS File'!M844</f>
        <v>0</v>
      </c>
      <c r="L71" s="31">
        <f>'LAUS File'!N844</f>
        <v>0</v>
      </c>
      <c r="M71" s="31">
        <f>'LAUS File'!O844</f>
        <v>0</v>
      </c>
      <c r="N71" s="31">
        <f>'LAUS File'!P844</f>
        <v>0</v>
      </c>
      <c r="O71" s="31">
        <f>'LAUS File'!Q844</f>
        <v>7942000</v>
      </c>
    </row>
    <row r="72" spans="1:15" s="9" customFormat="1">
      <c r="E72" s="31"/>
      <c r="F72" s="31"/>
      <c r="G72" s="31"/>
      <c r="H72" s="31"/>
      <c r="I72" s="31"/>
      <c r="J72" s="31"/>
      <c r="K72" s="31"/>
      <c r="L72" s="31"/>
      <c r="M72" s="31"/>
      <c r="N72" s="31"/>
      <c r="O72" s="31"/>
    </row>
    <row r="73" spans="1:15" s="9" customFormat="1" ht="15.5">
      <c r="A73" s="27" t="s">
        <v>213</v>
      </c>
      <c r="B73" s="27"/>
      <c r="C73" s="27"/>
      <c r="D73" s="27"/>
      <c r="E73" s="27"/>
      <c r="F73" s="27"/>
      <c r="G73" s="27"/>
      <c r="H73" s="27"/>
      <c r="I73" s="27"/>
      <c r="J73" s="27"/>
      <c r="K73" s="27"/>
      <c r="L73" s="27"/>
      <c r="M73" s="27"/>
      <c r="N73" s="27"/>
    </row>
    <row r="74" spans="1:15" s="9" customFormat="1">
      <c r="C74" s="28" t="s">
        <v>7</v>
      </c>
      <c r="D74" s="28" t="s">
        <v>8</v>
      </c>
      <c r="E74" s="28" t="s">
        <v>9</v>
      </c>
      <c r="F74" s="28" t="s">
        <v>10</v>
      </c>
      <c r="G74" s="28" t="s">
        <v>11</v>
      </c>
      <c r="H74" s="28" t="s">
        <v>12</v>
      </c>
      <c r="I74" s="28" t="s">
        <v>13</v>
      </c>
      <c r="J74" s="28" t="s">
        <v>14</v>
      </c>
      <c r="K74" s="28" t="s">
        <v>15</v>
      </c>
      <c r="L74" s="28" t="s">
        <v>16</v>
      </c>
      <c r="M74" s="28" t="s">
        <v>17</v>
      </c>
      <c r="N74" s="28" t="s">
        <v>18</v>
      </c>
    </row>
    <row r="75" spans="1:15" s="9" customFormat="1" ht="13">
      <c r="A75" s="29" t="s">
        <v>163</v>
      </c>
    </row>
    <row r="77" spans="1:15" s="9" customFormat="1" ht="13">
      <c r="A77" s="32" t="s">
        <v>165</v>
      </c>
      <c r="C77" s="38"/>
      <c r="D77" s="38"/>
      <c r="E77" s="38"/>
      <c r="F77" s="38"/>
      <c r="G77" s="38"/>
      <c r="H77" s="38"/>
      <c r="I77" s="38"/>
      <c r="J77" s="38"/>
      <c r="K77" s="38"/>
      <c r="L77" s="38"/>
      <c r="M77" s="38"/>
      <c r="N77" s="38"/>
    </row>
    <row r="78" spans="1:15" s="9" customFormat="1" ht="13">
      <c r="A78" s="34" t="str">
        <f>A62</f>
        <v>BRIDGEPORT-STAMFORD-DANBURY</v>
      </c>
      <c r="C78" s="38">
        <f>C14</f>
        <v>5.3</v>
      </c>
      <c r="D78" s="38">
        <f t="shared" ref="D78:O78" si="8">D14</f>
        <v>0</v>
      </c>
      <c r="E78" s="38">
        <f t="shared" si="8"/>
        <v>0</v>
      </c>
      <c r="F78" s="38" t="e">
        <f t="shared" si="8"/>
        <v>#REF!</v>
      </c>
      <c r="G78" s="38">
        <f t="shared" si="8"/>
        <v>0</v>
      </c>
      <c r="H78" s="38">
        <f t="shared" si="8"/>
        <v>0</v>
      </c>
      <c r="I78" s="38">
        <f t="shared" si="8"/>
        <v>0</v>
      </c>
      <c r="J78" s="38">
        <f t="shared" si="8"/>
        <v>0</v>
      </c>
      <c r="K78" s="38">
        <f t="shared" si="8"/>
        <v>0</v>
      </c>
      <c r="L78" s="38">
        <f t="shared" si="8"/>
        <v>0</v>
      </c>
      <c r="M78" s="38">
        <f t="shared" si="8"/>
        <v>0</v>
      </c>
      <c r="N78" s="38">
        <f t="shared" si="8"/>
        <v>0</v>
      </c>
      <c r="O78" s="38">
        <f t="shared" si="8"/>
        <v>0</v>
      </c>
    </row>
    <row r="79" spans="1:15" s="9" customFormat="1" ht="13">
      <c r="A79" s="34" t="str">
        <f t="shared" ref="A79:A84" si="9">A63</f>
        <v>HARTFORD-WEST HARTFORD-EAST HARTFORD</v>
      </c>
      <c r="C79" s="38">
        <f>C19</f>
        <v>5.4</v>
      </c>
      <c r="D79" s="38">
        <f t="shared" ref="D79:O79" si="10">D19</f>
        <v>0</v>
      </c>
      <c r="E79" s="38">
        <f t="shared" si="10"/>
        <v>0</v>
      </c>
      <c r="F79" s="38" t="e">
        <f t="shared" si="10"/>
        <v>#REF!</v>
      </c>
      <c r="G79" s="38">
        <f t="shared" si="10"/>
        <v>0</v>
      </c>
      <c r="H79" s="38">
        <f t="shared" si="10"/>
        <v>0</v>
      </c>
      <c r="I79" s="38">
        <f t="shared" si="10"/>
        <v>0</v>
      </c>
      <c r="J79" s="38">
        <f t="shared" si="10"/>
        <v>0</v>
      </c>
      <c r="K79" s="38">
        <f t="shared" si="10"/>
        <v>0</v>
      </c>
      <c r="L79" s="38">
        <f t="shared" si="10"/>
        <v>0</v>
      </c>
      <c r="M79" s="38">
        <f t="shared" si="10"/>
        <v>0</v>
      </c>
      <c r="N79" s="38">
        <f t="shared" si="10"/>
        <v>0</v>
      </c>
      <c r="O79" s="38">
        <f t="shared" si="10"/>
        <v>0</v>
      </c>
    </row>
    <row r="80" spans="1:15" s="9" customFormat="1" ht="13">
      <c r="A80" s="34" t="str">
        <f t="shared" si="9"/>
        <v>NEW HAVEN</v>
      </c>
      <c r="C80" s="38">
        <f>C24</f>
        <v>5.5</v>
      </c>
      <c r="D80" s="38">
        <f t="shared" ref="D80:O80" si="11">D24</f>
        <v>0</v>
      </c>
      <c r="E80" s="38">
        <f t="shared" si="11"/>
        <v>0</v>
      </c>
      <c r="F80" s="38" t="e">
        <f t="shared" si="11"/>
        <v>#REF!</v>
      </c>
      <c r="G80" s="38">
        <f t="shared" si="11"/>
        <v>0</v>
      </c>
      <c r="H80" s="38">
        <f t="shared" si="11"/>
        <v>0</v>
      </c>
      <c r="I80" s="38">
        <f t="shared" si="11"/>
        <v>0</v>
      </c>
      <c r="J80" s="38">
        <f t="shared" si="11"/>
        <v>0</v>
      </c>
      <c r="K80" s="38">
        <f t="shared" si="11"/>
        <v>0</v>
      </c>
      <c r="L80" s="38">
        <f t="shared" si="11"/>
        <v>0</v>
      </c>
      <c r="M80" s="38">
        <f t="shared" si="11"/>
        <v>0</v>
      </c>
      <c r="N80" s="38">
        <f t="shared" si="11"/>
        <v>0</v>
      </c>
      <c r="O80" s="38">
        <f t="shared" si="11"/>
        <v>0</v>
      </c>
    </row>
    <row r="81" spans="1:15" s="9" customFormat="1" ht="13">
      <c r="A81" s="34" t="str">
        <f t="shared" si="9"/>
        <v>NORWICH-NEW LONDON-WILLIMANTIC</v>
      </c>
      <c r="C81" s="39">
        <f>C29</f>
        <v>5.4</v>
      </c>
      <c r="D81" s="39">
        <f t="shared" ref="D81:O81" si="12">D29</f>
        <v>0</v>
      </c>
      <c r="E81" s="39">
        <f t="shared" si="12"/>
        <v>0</v>
      </c>
      <c r="F81" s="39" t="e">
        <f t="shared" si="12"/>
        <v>#REF!</v>
      </c>
      <c r="G81" s="39">
        <f t="shared" si="12"/>
        <v>0</v>
      </c>
      <c r="H81" s="39">
        <f t="shared" si="12"/>
        <v>0</v>
      </c>
      <c r="I81" s="39">
        <f t="shared" si="12"/>
        <v>0</v>
      </c>
      <c r="J81" s="39">
        <f t="shared" si="12"/>
        <v>0</v>
      </c>
      <c r="K81" s="39">
        <f t="shared" si="12"/>
        <v>0</v>
      </c>
      <c r="L81" s="39">
        <f t="shared" si="12"/>
        <v>0</v>
      </c>
      <c r="M81" s="39">
        <f t="shared" si="12"/>
        <v>0</v>
      </c>
      <c r="N81" s="39">
        <f t="shared" si="12"/>
        <v>0</v>
      </c>
      <c r="O81" s="39">
        <f t="shared" si="12"/>
        <v>0</v>
      </c>
    </row>
    <row r="82" spans="1:15" s="9" customFormat="1" ht="13">
      <c r="A82" s="34" t="str">
        <f t="shared" si="9"/>
        <v>PUTNAM-NORTHEAST</v>
      </c>
      <c r="C82" s="39">
        <f>C34</f>
        <v>5.9</v>
      </c>
      <c r="D82" s="39">
        <f t="shared" ref="D82:O82" si="13">D34</f>
        <v>0</v>
      </c>
      <c r="E82" s="39">
        <f t="shared" si="13"/>
        <v>0</v>
      </c>
      <c r="F82" s="39" t="e">
        <f t="shared" si="13"/>
        <v>#REF!</v>
      </c>
      <c r="G82" s="39">
        <f t="shared" si="13"/>
        <v>0</v>
      </c>
      <c r="H82" s="39">
        <f t="shared" si="13"/>
        <v>0</v>
      </c>
      <c r="I82" s="39">
        <f t="shared" si="13"/>
        <v>0</v>
      </c>
      <c r="J82" s="39">
        <f t="shared" si="13"/>
        <v>0</v>
      </c>
      <c r="K82" s="39">
        <f t="shared" si="13"/>
        <v>0</v>
      </c>
      <c r="L82" s="39">
        <f t="shared" si="13"/>
        <v>0</v>
      </c>
      <c r="M82" s="39">
        <f t="shared" si="13"/>
        <v>0</v>
      </c>
      <c r="N82" s="39">
        <f t="shared" si="13"/>
        <v>0</v>
      </c>
      <c r="O82" s="39">
        <f t="shared" si="13"/>
        <v>0</v>
      </c>
    </row>
    <row r="83" spans="1:15" s="9" customFormat="1" ht="13">
      <c r="A83" s="34" t="str">
        <f t="shared" si="9"/>
        <v>TORRINGTON-NORTHWEST</v>
      </c>
      <c r="C83" s="38">
        <f>C39</f>
        <v>5.6</v>
      </c>
      <c r="D83" s="38">
        <f t="shared" ref="D83:O83" si="14">D39</f>
        <v>0</v>
      </c>
      <c r="E83" s="38">
        <f t="shared" si="14"/>
        <v>0</v>
      </c>
      <c r="F83" s="38" t="e">
        <f t="shared" si="14"/>
        <v>#REF!</v>
      </c>
      <c r="G83" s="38">
        <f t="shared" si="14"/>
        <v>0</v>
      </c>
      <c r="H83" s="38">
        <f t="shared" si="14"/>
        <v>0</v>
      </c>
      <c r="I83" s="38">
        <f t="shared" si="14"/>
        <v>0</v>
      </c>
      <c r="J83" s="38">
        <f t="shared" si="14"/>
        <v>0</v>
      </c>
      <c r="K83" s="38">
        <f t="shared" si="14"/>
        <v>0</v>
      </c>
      <c r="L83" s="38">
        <f t="shared" si="14"/>
        <v>0</v>
      </c>
      <c r="M83" s="38">
        <f t="shared" si="14"/>
        <v>0</v>
      </c>
      <c r="N83" s="38">
        <f t="shared" si="14"/>
        <v>0</v>
      </c>
      <c r="O83" s="38">
        <f t="shared" si="14"/>
        <v>0</v>
      </c>
    </row>
    <row r="84" spans="1:15" s="9" customFormat="1" ht="13">
      <c r="A84" s="34" t="str">
        <f t="shared" si="9"/>
        <v>WATERBURY-SHELTON</v>
      </c>
      <c r="C84" s="38">
        <f>C44</f>
        <v>6.3</v>
      </c>
      <c r="D84" s="38">
        <f t="shared" ref="D84:O84" si="15">D44</f>
        <v>0</v>
      </c>
      <c r="E84" s="38">
        <f t="shared" si="15"/>
        <v>0</v>
      </c>
      <c r="F84" s="38" t="e">
        <f t="shared" si="15"/>
        <v>#REF!</v>
      </c>
      <c r="G84" s="38">
        <f t="shared" si="15"/>
        <v>0</v>
      </c>
      <c r="H84" s="38">
        <f t="shared" si="15"/>
        <v>0</v>
      </c>
      <c r="I84" s="38">
        <f t="shared" si="15"/>
        <v>0</v>
      </c>
      <c r="J84" s="38">
        <f t="shared" si="15"/>
        <v>0</v>
      </c>
      <c r="K84" s="38">
        <f t="shared" si="15"/>
        <v>0</v>
      </c>
      <c r="L84" s="38">
        <f t="shared" si="15"/>
        <v>0</v>
      </c>
      <c r="M84" s="38">
        <f t="shared" si="15"/>
        <v>0</v>
      </c>
      <c r="N84" s="38">
        <f t="shared" si="15"/>
        <v>0</v>
      </c>
      <c r="O84" s="38">
        <f t="shared" si="15"/>
        <v>0</v>
      </c>
    </row>
    <row r="85" spans="1:15" s="9" customFormat="1">
      <c r="A85"/>
      <c r="C85" s="38"/>
      <c r="D85" s="38"/>
      <c r="E85" s="38"/>
      <c r="F85" s="38"/>
      <c r="G85" s="38"/>
      <c r="H85" s="38"/>
      <c r="I85" s="38"/>
      <c r="J85" s="38"/>
      <c r="K85" s="38"/>
      <c r="L85" s="38"/>
      <c r="M85" s="38"/>
      <c r="N85" s="38"/>
    </row>
    <row r="86" spans="1:15" s="9" customFormat="1" ht="13">
      <c r="A86" s="30" t="s">
        <v>164</v>
      </c>
      <c r="C86" s="38">
        <f t="shared" ref="C86:O86" si="16">C49</f>
        <v>5.5</v>
      </c>
      <c r="D86" s="38">
        <f t="shared" si="16"/>
        <v>0</v>
      </c>
      <c r="E86" s="38">
        <f t="shared" si="16"/>
        <v>0</v>
      </c>
      <c r="F86" s="38" t="e">
        <f t="shared" si="16"/>
        <v>#REF!</v>
      </c>
      <c r="G86" s="38">
        <f t="shared" si="16"/>
        <v>0</v>
      </c>
      <c r="H86" s="38">
        <f t="shared" si="16"/>
        <v>0</v>
      </c>
      <c r="I86" s="38">
        <f t="shared" si="16"/>
        <v>0</v>
      </c>
      <c r="J86" s="38">
        <f t="shared" si="16"/>
        <v>0</v>
      </c>
      <c r="K86" s="38">
        <f t="shared" si="16"/>
        <v>0</v>
      </c>
      <c r="L86" s="38">
        <f t="shared" si="16"/>
        <v>0</v>
      </c>
      <c r="M86" s="38">
        <f t="shared" si="16"/>
        <v>0</v>
      </c>
      <c r="N86" s="38">
        <f t="shared" si="16"/>
        <v>0</v>
      </c>
      <c r="O86" s="38">
        <f t="shared" si="16"/>
        <v>0</v>
      </c>
    </row>
    <row r="87" spans="1:15" s="9" customFormat="1" ht="13">
      <c r="A87" s="30" t="s">
        <v>166</v>
      </c>
      <c r="C87" s="39">
        <v>4.7</v>
      </c>
      <c r="D87" s="39">
        <f>'LAUS File'!F845</f>
        <v>0</v>
      </c>
      <c r="E87" s="39">
        <f>'LAUS File'!G845</f>
        <v>0</v>
      </c>
      <c r="F87" s="39" t="e">
        <f>'LAUS File'!#REF!</f>
        <v>#REF!</v>
      </c>
      <c r="G87" s="39">
        <f>'LAUS File'!I845</f>
        <v>0</v>
      </c>
      <c r="H87" s="39">
        <f>'LAUS File'!J845</f>
        <v>0</v>
      </c>
      <c r="I87" s="39">
        <f>'LAUS File'!K845</f>
        <v>0</v>
      </c>
      <c r="J87" s="39">
        <f>'LAUS File'!L845</f>
        <v>0</v>
      </c>
      <c r="K87" s="39">
        <f>'LAUS File'!M845</f>
        <v>0</v>
      </c>
      <c r="L87" s="39">
        <f>'LAUS File'!N845</f>
        <v>0</v>
      </c>
      <c r="M87" s="39">
        <f>'LAUS File'!O845</f>
        <v>0</v>
      </c>
      <c r="N87" s="39">
        <f>'LAUS File'!P845</f>
        <v>0</v>
      </c>
      <c r="O87" s="39">
        <f>'LAUS File'!Q845</f>
        <v>4.7</v>
      </c>
    </row>
    <row r="88" spans="1:15" s="9" customFormat="1"/>
    <row r="89" spans="1:15" s="9" customFormat="1"/>
    <row r="90" spans="1:15" s="48" customFormat="1" ht="11.5">
      <c r="A90" s="156" t="s">
        <v>214</v>
      </c>
      <c r="B90" s="156"/>
      <c r="C90" s="156"/>
      <c r="D90" s="156"/>
      <c r="E90" s="156"/>
      <c r="F90" s="156"/>
      <c r="G90" s="156"/>
      <c r="H90" s="156"/>
      <c r="I90" s="156"/>
      <c r="J90" s="156"/>
      <c r="K90" s="156"/>
      <c r="L90" s="156"/>
      <c r="M90" s="156"/>
      <c r="N90" s="156"/>
      <c r="O90" s="156"/>
    </row>
    <row r="91" spans="1:15" s="48" customFormat="1" ht="11.5">
      <c r="C91" s="28" t="s">
        <v>7</v>
      </c>
      <c r="D91" s="28" t="s">
        <v>8</v>
      </c>
      <c r="E91" s="28" t="s">
        <v>9</v>
      </c>
      <c r="F91" s="28" t="s">
        <v>10</v>
      </c>
      <c r="G91" s="28" t="s">
        <v>11</v>
      </c>
      <c r="H91" s="28" t="s">
        <v>12</v>
      </c>
      <c r="I91" s="28" t="s">
        <v>13</v>
      </c>
      <c r="J91" s="28" t="s">
        <v>14</v>
      </c>
      <c r="K91" s="28" t="s">
        <v>15</v>
      </c>
      <c r="L91" s="28" t="s">
        <v>16</v>
      </c>
      <c r="M91" s="28" t="s">
        <v>17</v>
      </c>
      <c r="N91" s="28" t="s">
        <v>18</v>
      </c>
    </row>
    <row r="92" spans="1:15" s="48" customFormat="1" ht="11.5">
      <c r="A92" s="20" t="s">
        <v>167</v>
      </c>
    </row>
    <row r="93" spans="1:15" s="48" customFormat="1" ht="11.5">
      <c r="A93" s="49" t="s">
        <v>168</v>
      </c>
      <c r="C93" s="31">
        <f>'LAUS File'!E908</f>
        <v>87000</v>
      </c>
      <c r="D93" s="31">
        <f>'LAUS File'!F908</f>
        <v>0</v>
      </c>
      <c r="E93" s="31">
        <f>'LAUS File'!G908</f>
        <v>0</v>
      </c>
      <c r="F93" s="31">
        <f>'LAUS File'!H908</f>
        <v>0</v>
      </c>
      <c r="G93" s="31">
        <f>'LAUS File'!I908</f>
        <v>0</v>
      </c>
      <c r="H93" s="31">
        <f>'LAUS File'!J908</f>
        <v>0</v>
      </c>
      <c r="I93" s="31">
        <f>'LAUS File'!K908</f>
        <v>0</v>
      </c>
      <c r="J93" s="31">
        <f>'LAUS File'!L908</f>
        <v>0</v>
      </c>
      <c r="K93" s="31">
        <f>'LAUS File'!M908</f>
        <v>0</v>
      </c>
      <c r="L93" s="31">
        <f>'LAUS File'!N908</f>
        <v>0</v>
      </c>
      <c r="M93" s="31">
        <f>'LAUS File'!O908</f>
        <v>0</v>
      </c>
      <c r="N93" s="31">
        <f>'LAUS File'!P908</f>
        <v>0</v>
      </c>
    </row>
    <row r="94" spans="1:15" s="48" customFormat="1" ht="11.5">
      <c r="A94" s="20" t="s">
        <v>169</v>
      </c>
      <c r="C94" s="31">
        <f>'LAUS File'!E906</f>
        <v>1931300</v>
      </c>
      <c r="D94" s="31">
        <f>'LAUS File'!F906</f>
        <v>0</v>
      </c>
      <c r="E94" s="31">
        <f>'LAUS File'!G906</f>
        <v>0</v>
      </c>
      <c r="F94" s="31">
        <f>'LAUS File'!H906</f>
        <v>0</v>
      </c>
      <c r="G94" s="31">
        <f>'LAUS File'!I906</f>
        <v>0</v>
      </c>
      <c r="H94" s="31">
        <f>'LAUS File'!J906</f>
        <v>0</v>
      </c>
      <c r="I94" s="31">
        <f>'LAUS File'!K906</f>
        <v>0</v>
      </c>
      <c r="J94" s="31">
        <f>'LAUS File'!L906</f>
        <v>0</v>
      </c>
      <c r="K94" s="31">
        <f>'LAUS File'!M906</f>
        <v>0</v>
      </c>
      <c r="L94" s="31">
        <f>'LAUS File'!N906</f>
        <v>0</v>
      </c>
      <c r="M94" s="31">
        <f>'LAUS File'!O906</f>
        <v>0</v>
      </c>
      <c r="N94" s="31">
        <f>'LAUS File'!P906</f>
        <v>0</v>
      </c>
    </row>
    <row r="95" spans="1:15" s="48" customFormat="1" ht="11.5"/>
    <row r="96" spans="1:15" s="48" customFormat="1" ht="11.5">
      <c r="A96" s="156" t="s">
        <v>166</v>
      </c>
      <c r="B96" s="157"/>
      <c r="C96" s="157"/>
      <c r="D96" s="157"/>
      <c r="E96" s="157"/>
      <c r="F96" s="157"/>
      <c r="G96" s="157"/>
      <c r="H96" s="157"/>
      <c r="I96" s="157"/>
      <c r="J96" s="157"/>
      <c r="K96" s="157"/>
      <c r="L96" s="157"/>
      <c r="M96" s="157"/>
      <c r="N96" s="157"/>
      <c r="O96" s="157"/>
    </row>
    <row r="97" spans="1:15" s="48" customFormat="1" ht="11.5">
      <c r="C97" s="28" t="s">
        <v>7</v>
      </c>
      <c r="D97" s="28" t="s">
        <v>8</v>
      </c>
      <c r="E97" s="28" t="s">
        <v>9</v>
      </c>
      <c r="F97" s="28" t="s">
        <v>10</v>
      </c>
      <c r="G97" s="28" t="s">
        <v>11</v>
      </c>
      <c r="H97" s="28" t="s">
        <v>12</v>
      </c>
      <c r="I97" s="28" t="s">
        <v>13</v>
      </c>
      <c r="J97" s="28" t="s">
        <v>14</v>
      </c>
      <c r="K97" s="28" t="s">
        <v>15</v>
      </c>
      <c r="L97" s="28" t="s">
        <v>16</v>
      </c>
      <c r="M97" s="28" t="s">
        <v>17</v>
      </c>
      <c r="N97" s="28" t="s">
        <v>18</v>
      </c>
    </row>
    <row r="98" spans="1:15" s="48" customFormat="1" ht="11.5">
      <c r="A98" s="20" t="s">
        <v>167</v>
      </c>
      <c r="C98" s="28"/>
      <c r="D98" s="28"/>
      <c r="E98" s="28"/>
      <c r="F98" s="28"/>
      <c r="G98" s="28"/>
      <c r="H98" s="28"/>
      <c r="I98" s="28"/>
      <c r="J98" s="28"/>
      <c r="K98" s="28"/>
      <c r="L98" s="28"/>
      <c r="M98" s="28"/>
      <c r="N98" s="28"/>
    </row>
    <row r="99" spans="1:15" s="41" customFormat="1" ht="10.5">
      <c r="A99" s="40" t="s">
        <v>168</v>
      </c>
      <c r="C99" s="42">
        <f>'LAUS File'!E881</f>
        <v>7362000</v>
      </c>
      <c r="D99" s="42">
        <f>'LAUS File'!F881</f>
        <v>0</v>
      </c>
      <c r="E99" s="42">
        <f>'LAUS File'!G881</f>
        <v>0</v>
      </c>
      <c r="F99" s="42">
        <f>'LAUS File'!H881</f>
        <v>0</v>
      </c>
      <c r="G99" s="42">
        <f>'LAUS File'!I881</f>
        <v>0</v>
      </c>
      <c r="H99" s="42">
        <f>'LAUS File'!J881</f>
        <v>0</v>
      </c>
      <c r="I99" s="42">
        <f>'LAUS File'!K881</f>
        <v>0</v>
      </c>
      <c r="J99" s="42">
        <f>'LAUS File'!L881</f>
        <v>0</v>
      </c>
      <c r="K99" s="42">
        <f>'LAUS File'!M881</f>
        <v>0</v>
      </c>
      <c r="L99" s="42">
        <f>'LAUS File'!N881</f>
        <v>0</v>
      </c>
      <c r="M99" s="42">
        <f>'LAUS File'!O881</f>
        <v>0</v>
      </c>
      <c r="N99" s="42">
        <f>'LAUS File'!P881</f>
        <v>0</v>
      </c>
    </row>
    <row r="100" spans="1:15" s="50" customFormat="1" ht="10.5">
      <c r="A100" s="43" t="s">
        <v>169</v>
      </c>
      <c r="C100" s="42">
        <f>'LAUS File'!E879</f>
        <v>171882000</v>
      </c>
      <c r="D100" s="42">
        <f>'LAUS File'!F879</f>
        <v>0</v>
      </c>
      <c r="E100" s="42">
        <f>'LAUS File'!G879</f>
        <v>0</v>
      </c>
      <c r="F100" s="42">
        <f>'LAUS File'!H879</f>
        <v>0</v>
      </c>
      <c r="G100" s="42">
        <f>'LAUS File'!I879</f>
        <v>0</v>
      </c>
      <c r="H100" s="42">
        <f>'LAUS File'!J879</f>
        <v>0</v>
      </c>
      <c r="I100" s="42">
        <f>'LAUS File'!K879</f>
        <v>0</v>
      </c>
      <c r="J100" s="42">
        <f>'LAUS File'!L879</f>
        <v>0</v>
      </c>
      <c r="K100" s="42">
        <f>'LAUS File'!M879</f>
        <v>0</v>
      </c>
      <c r="L100" s="42">
        <f>'LAUS File'!N879</f>
        <v>0</v>
      </c>
      <c r="M100" s="42">
        <f>'LAUS File'!O879</f>
        <v>0</v>
      </c>
      <c r="N100" s="42">
        <f>'LAUS File'!P879</f>
        <v>0</v>
      </c>
    </row>
    <row r="101" spans="1:15" s="48" customFormat="1" ht="11.5"/>
    <row r="102" spans="1:15" s="48" customFormat="1" ht="11.5">
      <c r="A102" s="156" t="s">
        <v>215</v>
      </c>
      <c r="B102" s="157"/>
      <c r="C102" s="157"/>
      <c r="D102" s="157"/>
      <c r="E102" s="157"/>
      <c r="F102" s="157"/>
      <c r="G102" s="157"/>
      <c r="H102" s="157"/>
      <c r="I102" s="157"/>
      <c r="J102" s="157"/>
      <c r="K102" s="157"/>
      <c r="L102" s="157"/>
      <c r="M102" s="157"/>
      <c r="N102" s="157"/>
      <c r="O102" s="157"/>
    </row>
    <row r="103" spans="1:15" s="48" customFormat="1" ht="11.5">
      <c r="C103" s="28" t="s">
        <v>7</v>
      </c>
      <c r="D103" s="28" t="s">
        <v>8</v>
      </c>
      <c r="E103" s="28" t="s">
        <v>9</v>
      </c>
      <c r="F103" s="28" t="s">
        <v>10</v>
      </c>
      <c r="G103" s="28" t="s">
        <v>11</v>
      </c>
      <c r="H103" s="28" t="s">
        <v>12</v>
      </c>
      <c r="I103" s="28" t="s">
        <v>13</v>
      </c>
      <c r="J103" s="28" t="s">
        <v>14</v>
      </c>
      <c r="K103" s="28" t="s">
        <v>15</v>
      </c>
      <c r="L103" s="28" t="s">
        <v>16</v>
      </c>
      <c r="M103" s="28" t="s">
        <v>17</v>
      </c>
      <c r="N103" s="28" t="s">
        <v>18</v>
      </c>
    </row>
    <row r="104" spans="1:15" s="48" customFormat="1" ht="11.5">
      <c r="A104" s="20" t="s">
        <v>167</v>
      </c>
    </row>
    <row r="105" spans="1:15" s="48" customFormat="1" ht="11.5">
      <c r="A105" s="49" t="s">
        <v>164</v>
      </c>
      <c r="C105" s="39">
        <f>'LAUS File'!E909</f>
        <v>4.5</v>
      </c>
      <c r="D105" s="39">
        <f>'LAUS File'!F909</f>
        <v>0</v>
      </c>
      <c r="E105" s="39">
        <f>'LAUS File'!G909</f>
        <v>0</v>
      </c>
      <c r="F105" s="39">
        <f>'LAUS File'!H909</f>
        <v>0</v>
      </c>
      <c r="G105" s="39">
        <f>'LAUS File'!I909</f>
        <v>0</v>
      </c>
      <c r="H105" s="39">
        <f>'LAUS File'!J909</f>
        <v>0</v>
      </c>
      <c r="I105" s="39">
        <f>'LAUS File'!K909</f>
        <v>0</v>
      </c>
      <c r="J105" s="39">
        <f>'LAUS File'!L909</f>
        <v>0</v>
      </c>
      <c r="K105" s="39">
        <f>'LAUS File'!M909</f>
        <v>0</v>
      </c>
      <c r="L105" s="39">
        <f>'LAUS File'!N909</f>
        <v>0</v>
      </c>
      <c r="M105" s="39">
        <f>'LAUS File'!O909</f>
        <v>0</v>
      </c>
      <c r="N105" s="39">
        <f>'LAUS File'!P909</f>
        <v>0</v>
      </c>
    </row>
    <row r="106" spans="1:15" s="48" customFormat="1" ht="11.5">
      <c r="A106" s="49" t="s">
        <v>166</v>
      </c>
      <c r="C106" s="39">
        <f>'LAUS File'!E882</f>
        <v>4.3</v>
      </c>
      <c r="D106" s="39">
        <f>'LAUS File'!F882</f>
        <v>0</v>
      </c>
      <c r="E106" s="39">
        <f>'LAUS File'!G882</f>
        <v>0</v>
      </c>
      <c r="F106" s="39">
        <f>'LAUS File'!H882</f>
        <v>0</v>
      </c>
      <c r="G106" s="39">
        <f>'LAUS File'!I882</f>
        <v>0</v>
      </c>
      <c r="H106" s="39">
        <f>'LAUS File'!J882</f>
        <v>0</v>
      </c>
      <c r="I106" s="39">
        <f>'LAUS File'!K882</f>
        <v>0</v>
      </c>
      <c r="J106" s="39">
        <f>'LAUS File'!L882</f>
        <v>0</v>
      </c>
      <c r="K106" s="39">
        <f>'LAUS File'!M882</f>
        <v>0</v>
      </c>
      <c r="L106" s="39">
        <f>'LAUS File'!N882</f>
        <v>0</v>
      </c>
      <c r="M106" s="39">
        <f>'LAUS File'!O882</f>
        <v>0</v>
      </c>
      <c r="N106" s="39">
        <f>'LAUS File'!P882</f>
        <v>0</v>
      </c>
    </row>
  </sheetData>
  <mergeCells count="6">
    <mergeCell ref="F1:L1"/>
    <mergeCell ref="A90:O90"/>
    <mergeCell ref="A96:O96"/>
    <mergeCell ref="A102:O102"/>
    <mergeCell ref="F2:L2"/>
    <mergeCell ref="F3:L3"/>
  </mergeCells>
  <phoneticPr fontId="0" type="noConversion"/>
  <pageMargins left="0.25" right="0.25" top="0.25" bottom="0.25" header="0.5" footer="0.5"/>
  <pageSetup scale="80" orientation="landscape"/>
  <headerFooter alignWithMargins="0"/>
  <rowBreaks count="1" manualBreakCount="1">
    <brk id="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44"/>
  <sheetViews>
    <sheetView showGridLines="0" topLeftCell="A172" zoomScaleNormal="100" workbookViewId="0">
      <selection activeCell="R123" sqref="R123"/>
    </sheetView>
  </sheetViews>
  <sheetFormatPr defaultColWidth="9.08984375" defaultRowHeight="12.5"/>
  <cols>
    <col min="1" max="1" width="14.6328125" style="62" customWidth="1"/>
    <col min="2" max="2" width="11.36328125" style="62" customWidth="1"/>
    <col min="3" max="3" width="10.6328125" style="62" customWidth="1"/>
    <col min="4" max="4" width="10.453125" style="62" customWidth="1"/>
    <col min="5" max="5" width="6.36328125" style="72" customWidth="1"/>
    <col min="6" max="6" width="5.36328125" style="62" customWidth="1"/>
    <col min="7" max="7" width="13.453125" style="62" customWidth="1"/>
    <col min="8" max="8" width="11.08984375" style="62" customWidth="1"/>
    <col min="9" max="9" width="10.6328125" style="62" customWidth="1"/>
    <col min="10" max="10" width="10.08984375" style="62" customWidth="1"/>
    <col min="11" max="11" width="6.90625" style="62" customWidth="1"/>
    <col min="12" max="16384" width="9.08984375" style="62"/>
  </cols>
  <sheetData>
    <row r="1" spans="1:12" ht="11.15" customHeight="1">
      <c r="A1" s="58" t="s">
        <v>568</v>
      </c>
      <c r="B1" s="58"/>
      <c r="C1" s="58"/>
      <c r="D1" s="58"/>
      <c r="E1" s="59"/>
      <c r="F1" s="60" t="s">
        <v>569</v>
      </c>
      <c r="G1" s="58"/>
      <c r="H1" s="58"/>
      <c r="I1" s="58"/>
      <c r="J1" s="58"/>
      <c r="K1" s="61" t="s">
        <v>570</v>
      </c>
      <c r="L1" s="61"/>
    </row>
    <row r="2" spans="1:12" ht="11.15" customHeight="1">
      <c r="A2" s="58" t="s">
        <v>5</v>
      </c>
      <c r="B2" s="58"/>
      <c r="C2" s="58"/>
      <c r="D2" s="58"/>
      <c r="E2" s="59"/>
      <c r="F2" s="58"/>
      <c r="G2" s="58"/>
      <c r="H2" s="58" t="s">
        <v>148</v>
      </c>
      <c r="I2" s="60"/>
      <c r="J2" s="61" t="s">
        <v>571</v>
      </c>
      <c r="K2" s="58"/>
      <c r="L2" s="58"/>
    </row>
    <row r="3" spans="1:12" ht="11.15" customHeight="1">
      <c r="A3" s="63" t="s">
        <v>572</v>
      </c>
      <c r="B3" s="58"/>
      <c r="C3" s="58"/>
      <c r="D3" s="58"/>
      <c r="E3" s="59"/>
      <c r="F3" s="58"/>
      <c r="G3" s="58"/>
      <c r="H3" s="58"/>
      <c r="I3" s="58"/>
      <c r="J3" s="58"/>
      <c r="K3" s="64" t="s">
        <v>573</v>
      </c>
      <c r="L3" s="64"/>
    </row>
    <row r="4" spans="1:12" ht="28.5" customHeight="1">
      <c r="A4" s="158" t="s">
        <v>214</v>
      </c>
      <c r="B4" s="158"/>
      <c r="C4" s="158"/>
      <c r="D4" s="158"/>
      <c r="E4" s="158"/>
      <c r="F4" s="158"/>
      <c r="G4" s="158"/>
      <c r="H4" s="158"/>
      <c r="I4" s="158"/>
      <c r="J4" s="158"/>
      <c r="K4" s="158"/>
      <c r="L4" s="65"/>
    </row>
    <row r="5" spans="1:12" s="67" customFormat="1" ht="12.9" customHeight="1">
      <c r="A5" s="159" t="s">
        <v>574</v>
      </c>
      <c r="B5" s="159"/>
      <c r="C5" s="159"/>
      <c r="D5" s="159"/>
      <c r="E5" s="159"/>
      <c r="F5" s="159"/>
      <c r="G5" s="159"/>
      <c r="H5" s="159"/>
      <c r="I5" s="159"/>
      <c r="J5" s="159"/>
      <c r="K5" s="159"/>
      <c r="L5" s="66"/>
    </row>
    <row r="6" spans="1:12" ht="12.9" customHeight="1">
      <c r="A6" s="160" t="s">
        <v>575</v>
      </c>
      <c r="B6" s="160"/>
      <c r="C6" s="160"/>
      <c r="D6" s="160"/>
      <c r="E6" s="160"/>
      <c r="F6" s="160"/>
      <c r="G6" s="160"/>
      <c r="H6" s="160"/>
      <c r="I6" s="160"/>
      <c r="J6" s="160"/>
      <c r="K6" s="160"/>
      <c r="L6" s="68"/>
    </row>
    <row r="7" spans="1:12" ht="12" customHeight="1">
      <c r="A7" s="161" t="s">
        <v>843</v>
      </c>
      <c r="B7" s="161"/>
      <c r="C7" s="161"/>
      <c r="D7" s="161"/>
      <c r="E7" s="161"/>
      <c r="F7" s="161"/>
      <c r="G7" s="161"/>
      <c r="H7" s="161"/>
      <c r="I7" s="161"/>
      <c r="J7" s="161"/>
      <c r="K7" s="161"/>
      <c r="L7" s="69"/>
    </row>
    <row r="8" spans="1:12" ht="5.15" customHeight="1">
      <c r="A8" s="70"/>
      <c r="B8" s="71"/>
      <c r="C8" s="71"/>
      <c r="D8" s="71"/>
      <c r="F8" s="71"/>
      <c r="G8" s="71"/>
      <c r="H8" s="71"/>
      <c r="I8" s="71"/>
      <c r="J8" s="71"/>
      <c r="K8" s="71"/>
      <c r="L8" s="71"/>
    </row>
    <row r="9" spans="1:12" ht="11.4" customHeight="1">
      <c r="A9" s="164" t="s">
        <v>576</v>
      </c>
      <c r="B9" s="164"/>
      <c r="C9" s="164"/>
      <c r="D9" s="164"/>
      <c r="E9" s="164"/>
      <c r="F9" s="164"/>
      <c r="G9" s="164"/>
      <c r="H9" s="164"/>
      <c r="I9" s="164"/>
      <c r="J9" s="164"/>
      <c r="K9" s="164"/>
      <c r="L9" s="73"/>
    </row>
    <row r="10" spans="1:12" ht="5.15" customHeight="1">
      <c r="A10" s="70" t="s">
        <v>148</v>
      </c>
      <c r="B10" s="71"/>
      <c r="C10" s="71"/>
      <c r="D10" s="71"/>
      <c r="F10" s="71"/>
      <c r="G10" s="71"/>
      <c r="H10" s="71"/>
      <c r="I10" s="71"/>
      <c r="J10" s="71"/>
      <c r="K10" s="71"/>
      <c r="L10" s="71"/>
    </row>
    <row r="11" spans="1:12" s="79" customFormat="1" ht="11.4" customHeight="1">
      <c r="A11" s="74" t="s">
        <v>577</v>
      </c>
      <c r="B11" s="75" t="s">
        <v>169</v>
      </c>
      <c r="C11" s="75" t="s">
        <v>578</v>
      </c>
      <c r="D11" s="75" t="s">
        <v>168</v>
      </c>
      <c r="E11" s="76" t="s">
        <v>154</v>
      </c>
      <c r="F11" s="77"/>
      <c r="G11" s="78" t="s">
        <v>577</v>
      </c>
      <c r="H11" s="75" t="s">
        <v>169</v>
      </c>
      <c r="I11" s="75" t="s">
        <v>578</v>
      </c>
      <c r="J11" s="75" t="s">
        <v>168</v>
      </c>
      <c r="K11" s="76" t="s">
        <v>154</v>
      </c>
      <c r="L11" s="75"/>
    </row>
    <row r="12" spans="1:12" s="79" customFormat="1" ht="5.15" customHeight="1">
      <c r="A12" s="74"/>
      <c r="B12" s="75"/>
      <c r="C12" s="75"/>
      <c r="D12" s="75"/>
      <c r="E12" s="76"/>
      <c r="F12" s="77"/>
      <c r="G12" s="78"/>
      <c r="H12" s="75"/>
      <c r="I12" s="75"/>
      <c r="J12" s="75"/>
      <c r="K12" s="76"/>
      <c r="L12" s="75"/>
    </row>
    <row r="13" spans="1:12" ht="11.4" customHeight="1">
      <c r="A13" s="80" t="s">
        <v>635</v>
      </c>
      <c r="B13" s="81"/>
      <c r="C13" s="81"/>
      <c r="D13" s="81"/>
      <c r="E13" s="82"/>
      <c r="G13" s="83" t="s">
        <v>800</v>
      </c>
      <c r="H13" s="81"/>
      <c r="I13" s="146"/>
      <c r="J13" s="147"/>
      <c r="K13" s="147"/>
      <c r="L13" s="84"/>
    </row>
    <row r="14" spans="1:12" ht="11.4" customHeight="1">
      <c r="A14" s="81"/>
      <c r="B14" s="85">
        <v>509032</v>
      </c>
      <c r="C14" s="85">
        <v>482074</v>
      </c>
      <c r="D14" s="85">
        <v>26958</v>
      </c>
      <c r="E14" s="86">
        <v>5.3</v>
      </c>
      <c r="L14" s="89"/>
    </row>
    <row r="15" spans="1:12" ht="11.4" customHeight="1">
      <c r="A15" s="139" t="s">
        <v>636</v>
      </c>
      <c r="B15" s="140">
        <v>12068</v>
      </c>
      <c r="C15" s="140">
        <v>11462</v>
      </c>
      <c r="D15" s="140">
        <v>606</v>
      </c>
      <c r="E15" s="141">
        <v>5</v>
      </c>
      <c r="G15" s="142" t="s">
        <v>713</v>
      </c>
      <c r="H15" s="140">
        <v>4872</v>
      </c>
      <c r="I15" s="140">
        <v>4632</v>
      </c>
      <c r="J15" s="140">
        <v>240</v>
      </c>
      <c r="K15" s="143">
        <v>4.9000000000000004</v>
      </c>
      <c r="L15" s="92"/>
    </row>
    <row r="16" spans="1:12" ht="11.4" customHeight="1">
      <c r="A16" s="139" t="s">
        <v>637</v>
      </c>
      <c r="B16" s="140">
        <v>77648</v>
      </c>
      <c r="C16" s="140">
        <v>71964</v>
      </c>
      <c r="D16" s="140">
        <v>5684</v>
      </c>
      <c r="E16" s="141">
        <v>7.3</v>
      </c>
      <c r="G16" s="142" t="s">
        <v>716</v>
      </c>
      <c r="H16" s="140">
        <v>3055</v>
      </c>
      <c r="I16" s="140">
        <v>2902</v>
      </c>
      <c r="J16" s="140">
        <v>153</v>
      </c>
      <c r="K16" s="141">
        <v>5</v>
      </c>
      <c r="L16" s="92"/>
    </row>
    <row r="17" spans="1:12" ht="11.4" customHeight="1">
      <c r="A17" s="142" t="s">
        <v>638</v>
      </c>
      <c r="B17" s="140">
        <v>882</v>
      </c>
      <c r="C17" s="140">
        <v>839</v>
      </c>
      <c r="D17" s="140">
        <v>43</v>
      </c>
      <c r="E17" s="141">
        <v>4.9000000000000004</v>
      </c>
      <c r="G17" s="142" t="s">
        <v>721</v>
      </c>
      <c r="H17" s="140">
        <v>1263</v>
      </c>
      <c r="I17" s="140">
        <v>1210</v>
      </c>
      <c r="J17" s="140">
        <v>53</v>
      </c>
      <c r="K17" s="141">
        <v>4.2</v>
      </c>
      <c r="L17" s="92"/>
    </row>
    <row r="18" spans="1:12" ht="11.4" customHeight="1">
      <c r="A18" s="139" t="s">
        <v>639</v>
      </c>
      <c r="B18" s="140">
        <v>9601</v>
      </c>
      <c r="C18" s="140">
        <v>9083</v>
      </c>
      <c r="D18" s="140">
        <v>518</v>
      </c>
      <c r="E18" s="141">
        <v>5.4</v>
      </c>
      <c r="G18" s="142" t="s">
        <v>723</v>
      </c>
      <c r="H18" s="140">
        <v>31954</v>
      </c>
      <c r="I18" s="140">
        <v>30245</v>
      </c>
      <c r="J18" s="140">
        <v>1709</v>
      </c>
      <c r="K18" s="141">
        <v>5.3</v>
      </c>
      <c r="L18" s="92"/>
    </row>
    <row r="19" spans="1:12" ht="11.4" customHeight="1">
      <c r="A19" s="139" t="s">
        <v>157</v>
      </c>
      <c r="B19" s="140">
        <v>49145</v>
      </c>
      <c r="C19" s="140">
        <v>46492</v>
      </c>
      <c r="D19" s="140">
        <v>2653</v>
      </c>
      <c r="E19" s="141">
        <v>5.4</v>
      </c>
      <c r="G19" s="142" t="s">
        <v>724</v>
      </c>
      <c r="H19" s="140">
        <v>12782</v>
      </c>
      <c r="I19" s="140">
        <v>12014</v>
      </c>
      <c r="J19" s="140">
        <v>768</v>
      </c>
      <c r="K19" s="141">
        <v>6</v>
      </c>
      <c r="L19" s="92"/>
    </row>
    <row r="20" spans="1:12" ht="11.4" customHeight="1">
      <c r="A20" s="139" t="s">
        <v>640</v>
      </c>
      <c r="B20" s="140">
        <v>10276</v>
      </c>
      <c r="C20" s="140">
        <v>9866</v>
      </c>
      <c r="D20" s="140">
        <v>410</v>
      </c>
      <c r="E20" s="141">
        <v>4</v>
      </c>
      <c r="G20" s="142" t="s">
        <v>725</v>
      </c>
      <c r="H20" s="140">
        <v>3235</v>
      </c>
      <c r="I20" s="140">
        <v>3085</v>
      </c>
      <c r="J20" s="140">
        <v>150</v>
      </c>
      <c r="K20" s="141">
        <v>4.5999999999999996</v>
      </c>
      <c r="L20" s="92"/>
    </row>
    <row r="21" spans="1:12" ht="11.4" customHeight="1">
      <c r="A21" s="142" t="s">
        <v>641</v>
      </c>
      <c r="B21" s="140">
        <v>3925</v>
      </c>
      <c r="C21" s="140">
        <v>3739</v>
      </c>
      <c r="D21" s="140">
        <v>186</v>
      </c>
      <c r="E21" s="141">
        <v>4.7</v>
      </c>
      <c r="G21" s="142" t="s">
        <v>728</v>
      </c>
      <c r="H21" s="140">
        <v>2278</v>
      </c>
      <c r="I21" s="140">
        <v>2156</v>
      </c>
      <c r="J21" s="140">
        <v>122</v>
      </c>
      <c r="K21" s="141">
        <v>5.4</v>
      </c>
      <c r="L21" s="92"/>
    </row>
    <row r="22" spans="1:12" ht="11.4" customHeight="1">
      <c r="A22" s="139" t="s">
        <v>642</v>
      </c>
      <c r="B22" s="140">
        <v>31687</v>
      </c>
      <c r="C22" s="140">
        <v>30126</v>
      </c>
      <c r="D22" s="140">
        <v>1561</v>
      </c>
      <c r="E22" s="141">
        <v>4.9000000000000004</v>
      </c>
      <c r="G22" s="142" t="s">
        <v>729</v>
      </c>
      <c r="H22" s="140">
        <v>26930</v>
      </c>
      <c r="I22" s="140">
        <v>25514</v>
      </c>
      <c r="J22" s="140">
        <v>1416</v>
      </c>
      <c r="K22" s="141">
        <v>5.3</v>
      </c>
      <c r="L22" s="92"/>
    </row>
    <row r="23" spans="1:12" ht="11.4" customHeight="1">
      <c r="A23" s="139" t="s">
        <v>643</v>
      </c>
      <c r="B23" s="140">
        <v>30483</v>
      </c>
      <c r="C23" s="140">
        <v>29236</v>
      </c>
      <c r="D23" s="140">
        <v>1247</v>
      </c>
      <c r="E23" s="141">
        <v>4.0999999999999996</v>
      </c>
      <c r="G23" s="142" t="s">
        <v>734</v>
      </c>
      <c r="H23" s="140">
        <v>37955</v>
      </c>
      <c r="I23" s="140">
        <v>35172</v>
      </c>
      <c r="J23" s="140">
        <v>2783</v>
      </c>
      <c r="K23" s="141">
        <v>7.3</v>
      </c>
      <c r="L23" s="92"/>
    </row>
    <row r="24" spans="1:12" ht="11.4" customHeight="1">
      <c r="A24" s="142" t="s">
        <v>644</v>
      </c>
      <c r="B24" s="140">
        <v>10609</v>
      </c>
      <c r="C24" s="140">
        <v>10102</v>
      </c>
      <c r="D24" s="140">
        <v>507</v>
      </c>
      <c r="E24" s="141">
        <v>4.8</v>
      </c>
      <c r="G24" s="142" t="s">
        <v>736</v>
      </c>
      <c r="H24" s="140">
        <v>17436</v>
      </c>
      <c r="I24" s="140">
        <v>16627</v>
      </c>
      <c r="J24" s="140">
        <v>809</v>
      </c>
      <c r="K24" s="141">
        <v>4.5999999999999996</v>
      </c>
      <c r="L24" s="92"/>
    </row>
    <row r="25" spans="1:12" ht="11.4" customHeight="1">
      <c r="A25" s="142" t="s">
        <v>645</v>
      </c>
      <c r="B25" s="140">
        <v>9157</v>
      </c>
      <c r="C25" s="140">
        <v>8779</v>
      </c>
      <c r="D25" s="140">
        <v>378</v>
      </c>
      <c r="E25" s="141">
        <v>4.0999999999999996</v>
      </c>
      <c r="G25" s="142" t="s">
        <v>744</v>
      </c>
      <c r="H25" s="140">
        <v>3951</v>
      </c>
      <c r="I25" s="140">
        <v>3782</v>
      </c>
      <c r="J25" s="140">
        <v>169</v>
      </c>
      <c r="K25" s="141">
        <v>4.3</v>
      </c>
      <c r="L25" s="92"/>
    </row>
    <row r="26" spans="1:12" ht="11.4" customHeight="1">
      <c r="A26" s="139" t="s">
        <v>646</v>
      </c>
      <c r="B26" s="140">
        <v>6794</v>
      </c>
      <c r="C26" s="140">
        <v>6447</v>
      </c>
      <c r="D26" s="140">
        <v>347</v>
      </c>
      <c r="E26" s="141">
        <v>5.0999999999999996</v>
      </c>
      <c r="G26" s="142" t="s">
        <v>745</v>
      </c>
      <c r="H26" s="140">
        <v>5674</v>
      </c>
      <c r="I26" s="140">
        <v>5430</v>
      </c>
      <c r="J26" s="140">
        <v>244</v>
      </c>
      <c r="K26" s="141">
        <v>4.3</v>
      </c>
      <c r="L26" s="92"/>
    </row>
    <row r="27" spans="1:12" ht="11.4" customHeight="1">
      <c r="A27" s="139" t="s">
        <v>647</v>
      </c>
      <c r="B27" s="140">
        <v>15462</v>
      </c>
      <c r="C27" s="140">
        <v>14625</v>
      </c>
      <c r="D27" s="140">
        <v>837</v>
      </c>
      <c r="E27" s="141">
        <v>5.4</v>
      </c>
      <c r="G27" s="142" t="s">
        <v>749</v>
      </c>
      <c r="H27" s="140">
        <v>10357</v>
      </c>
      <c r="I27" s="140">
        <v>9788</v>
      </c>
      <c r="J27" s="140">
        <v>569</v>
      </c>
      <c r="K27" s="141">
        <v>5.5</v>
      </c>
      <c r="L27" s="92"/>
    </row>
    <row r="28" spans="1:12" ht="11.4" customHeight="1">
      <c r="A28" s="139" t="s">
        <v>648</v>
      </c>
      <c r="B28" s="140">
        <v>14474</v>
      </c>
      <c r="C28" s="140">
        <v>13778</v>
      </c>
      <c r="D28" s="140">
        <v>696</v>
      </c>
      <c r="E28" s="141">
        <v>4.8</v>
      </c>
      <c r="G28" s="142" t="s">
        <v>752</v>
      </c>
      <c r="H28" s="140">
        <v>5050</v>
      </c>
      <c r="I28" s="140">
        <v>4804</v>
      </c>
      <c r="J28" s="140">
        <v>246</v>
      </c>
      <c r="K28" s="141">
        <v>4.9000000000000004</v>
      </c>
      <c r="L28" s="92"/>
    </row>
    <row r="29" spans="1:12" ht="11.4" customHeight="1">
      <c r="A29" s="139" t="s">
        <v>649</v>
      </c>
      <c r="B29" s="140">
        <v>53028</v>
      </c>
      <c r="C29" s="140">
        <v>50161</v>
      </c>
      <c r="D29" s="140">
        <v>2867</v>
      </c>
      <c r="E29" s="141">
        <v>5.4</v>
      </c>
      <c r="G29" s="142" t="s">
        <v>756</v>
      </c>
      <c r="H29" s="140">
        <v>11387</v>
      </c>
      <c r="I29" s="140">
        <v>10867</v>
      </c>
      <c r="J29" s="140">
        <v>520</v>
      </c>
      <c r="K29" s="141">
        <v>4.5999999999999996</v>
      </c>
      <c r="L29" s="92"/>
    </row>
    <row r="30" spans="1:12" ht="11.4" customHeight="1">
      <c r="A30" s="139" t="s">
        <v>650</v>
      </c>
      <c r="B30" s="140">
        <v>4196</v>
      </c>
      <c r="C30" s="140">
        <v>3998</v>
      </c>
      <c r="D30" s="140">
        <v>198</v>
      </c>
      <c r="E30" s="141">
        <v>4.7</v>
      </c>
      <c r="G30" s="142" t="s">
        <v>760</v>
      </c>
      <c r="H30" s="140">
        <v>2570</v>
      </c>
      <c r="I30" s="140">
        <v>2454</v>
      </c>
      <c r="J30" s="140">
        <v>116</v>
      </c>
      <c r="K30" s="141">
        <v>4.5</v>
      </c>
      <c r="L30" s="92"/>
    </row>
    <row r="31" spans="1:12" ht="11.4" customHeight="1">
      <c r="A31" s="142" t="s">
        <v>651</v>
      </c>
      <c r="B31" s="140">
        <v>12181</v>
      </c>
      <c r="C31" s="140">
        <v>11654</v>
      </c>
      <c r="D31" s="140">
        <v>527</v>
      </c>
      <c r="E31" s="141">
        <v>4.3</v>
      </c>
      <c r="G31" s="142" t="s">
        <v>765</v>
      </c>
      <c r="H31" s="140">
        <v>13112</v>
      </c>
      <c r="I31" s="140">
        <v>12568</v>
      </c>
      <c r="J31" s="140">
        <v>544</v>
      </c>
      <c r="K31" s="141">
        <v>4.0999999999999996</v>
      </c>
      <c r="L31" s="92"/>
    </row>
    <row r="32" spans="1:12" ht="11.4" customHeight="1">
      <c r="A32" s="142" t="s">
        <v>652</v>
      </c>
      <c r="B32" s="140">
        <v>1998</v>
      </c>
      <c r="C32" s="140">
        <v>1912</v>
      </c>
      <c r="D32" s="140">
        <v>86</v>
      </c>
      <c r="E32" s="141">
        <v>4.3</v>
      </c>
      <c r="G32" s="142" t="s">
        <v>766</v>
      </c>
      <c r="H32" s="140">
        <v>4986</v>
      </c>
      <c r="I32" s="140">
        <v>4733</v>
      </c>
      <c r="J32" s="140">
        <v>253</v>
      </c>
      <c r="K32" s="141">
        <v>5.0999999999999996</v>
      </c>
      <c r="L32" s="92"/>
    </row>
    <row r="33" spans="1:12" ht="11.4" customHeight="1">
      <c r="A33" s="139" t="s">
        <v>653</v>
      </c>
      <c r="B33" s="140">
        <v>80416</v>
      </c>
      <c r="C33" s="140">
        <v>76565</v>
      </c>
      <c r="D33" s="140">
        <v>3851</v>
      </c>
      <c r="E33" s="141">
        <v>4.8</v>
      </c>
      <c r="G33" s="142" t="s">
        <v>768</v>
      </c>
      <c r="H33" s="140">
        <v>24391</v>
      </c>
      <c r="I33" s="140">
        <v>23222</v>
      </c>
      <c r="J33" s="140">
        <v>1169</v>
      </c>
      <c r="K33" s="141">
        <v>4.8</v>
      </c>
      <c r="L33" s="92"/>
    </row>
    <row r="34" spans="1:12" ht="11.4" customHeight="1">
      <c r="A34" s="139" t="s">
        <v>654</v>
      </c>
      <c r="B34" s="140">
        <v>28805</v>
      </c>
      <c r="C34" s="140">
        <v>27037</v>
      </c>
      <c r="D34" s="140">
        <v>1768</v>
      </c>
      <c r="E34" s="141">
        <v>6.1</v>
      </c>
      <c r="G34" s="142" t="s">
        <v>769</v>
      </c>
      <c r="H34" s="140">
        <v>14192</v>
      </c>
      <c r="I34" s="140">
        <v>13536</v>
      </c>
      <c r="J34" s="140">
        <v>656</v>
      </c>
      <c r="K34" s="141">
        <v>4.5999999999999996</v>
      </c>
      <c r="L34" s="92"/>
    </row>
    <row r="35" spans="1:12" ht="11.4" customHeight="1">
      <c r="A35" s="142" t="s">
        <v>655</v>
      </c>
      <c r="B35" s="140">
        <v>18483</v>
      </c>
      <c r="C35" s="140">
        <v>17558</v>
      </c>
      <c r="D35" s="140">
        <v>925</v>
      </c>
      <c r="E35" s="141">
        <v>5</v>
      </c>
      <c r="G35" s="142" t="s">
        <v>771</v>
      </c>
      <c r="H35" s="140">
        <v>6234</v>
      </c>
      <c r="I35" s="140">
        <v>5809</v>
      </c>
      <c r="J35" s="140">
        <v>425</v>
      </c>
      <c r="K35" s="141">
        <v>6.8</v>
      </c>
      <c r="L35" s="92"/>
    </row>
    <row r="36" spans="1:12" ht="11.4" customHeight="1">
      <c r="A36" s="142" t="s">
        <v>656</v>
      </c>
      <c r="B36" s="140">
        <v>5218</v>
      </c>
      <c r="C36" s="140">
        <v>5030</v>
      </c>
      <c r="D36" s="140">
        <v>188</v>
      </c>
      <c r="E36" s="141">
        <v>3.6</v>
      </c>
      <c r="G36" s="142" t="s">
        <v>774</v>
      </c>
      <c r="H36" s="140">
        <v>8061</v>
      </c>
      <c r="I36" s="140">
        <v>7626</v>
      </c>
      <c r="J36" s="140">
        <v>435</v>
      </c>
      <c r="K36" s="141">
        <v>5.4</v>
      </c>
      <c r="L36" s="92"/>
    </row>
    <row r="37" spans="1:12" ht="11.4" customHeight="1">
      <c r="A37" s="142" t="s">
        <v>657</v>
      </c>
      <c r="B37" s="140">
        <v>12627</v>
      </c>
      <c r="C37" s="140">
        <v>12113</v>
      </c>
      <c r="D37" s="140">
        <v>514</v>
      </c>
      <c r="E37" s="141">
        <v>4.0999999999999996</v>
      </c>
      <c r="G37" s="142" t="s">
        <v>777</v>
      </c>
      <c r="H37" s="140">
        <v>8314</v>
      </c>
      <c r="I37" s="140">
        <v>7945</v>
      </c>
      <c r="J37" s="140">
        <v>369</v>
      </c>
      <c r="K37" s="141">
        <v>4.4000000000000004</v>
      </c>
      <c r="L37" s="92"/>
    </row>
    <row r="38" spans="1:12" ht="11.4" customHeight="1">
      <c r="A38" s="142" t="s">
        <v>658</v>
      </c>
      <c r="B38" s="140">
        <v>9869</v>
      </c>
      <c r="C38" s="140">
        <v>9507</v>
      </c>
      <c r="D38" s="140">
        <v>362</v>
      </c>
      <c r="E38" s="141">
        <v>3.7</v>
      </c>
      <c r="G38" s="142" t="s">
        <v>779</v>
      </c>
      <c r="H38" s="140">
        <v>16598</v>
      </c>
      <c r="I38" s="140">
        <v>15706</v>
      </c>
      <c r="J38" s="140">
        <v>892</v>
      </c>
      <c r="K38" s="141">
        <v>5.4</v>
      </c>
      <c r="L38" s="92"/>
    </row>
    <row r="39" spans="1:12" ht="11.4" customHeight="1">
      <c r="G39" s="142" t="s">
        <v>786</v>
      </c>
      <c r="H39" s="140">
        <v>3856</v>
      </c>
      <c r="I39" s="140">
        <v>3698</v>
      </c>
      <c r="J39" s="140">
        <v>158</v>
      </c>
      <c r="K39" s="141">
        <v>4.0999999999999996</v>
      </c>
      <c r="L39" s="92"/>
    </row>
    <row r="40" spans="1:12" ht="11.4" customHeight="1">
      <c r="G40" s="142" t="s">
        <v>787</v>
      </c>
      <c r="H40" s="140">
        <v>33968</v>
      </c>
      <c r="I40" s="140">
        <v>32547</v>
      </c>
      <c r="J40" s="140">
        <v>1421</v>
      </c>
      <c r="K40" s="141">
        <v>4.2</v>
      </c>
      <c r="L40" s="92"/>
    </row>
    <row r="41" spans="1:12" ht="11.4" customHeight="1">
      <c r="A41" s="80" t="s">
        <v>799</v>
      </c>
      <c r="B41" s="93"/>
      <c r="C41" s="93"/>
      <c r="D41" s="93"/>
      <c r="E41" s="94"/>
      <c r="G41" s="142" t="s">
        <v>789</v>
      </c>
      <c r="H41" s="140">
        <v>14658</v>
      </c>
      <c r="I41" s="140">
        <v>13980</v>
      </c>
      <c r="J41" s="140">
        <v>678</v>
      </c>
      <c r="K41" s="141">
        <v>4.5999999999999996</v>
      </c>
      <c r="L41" s="92"/>
    </row>
    <row r="42" spans="1:12" ht="11.4" customHeight="1">
      <c r="A42" s="80"/>
      <c r="B42" s="93">
        <v>611456</v>
      </c>
      <c r="C42" s="93">
        <v>578368</v>
      </c>
      <c r="D42" s="93">
        <v>33088</v>
      </c>
      <c r="E42" s="94">
        <v>5.4</v>
      </c>
      <c r="G42" s="142" t="s">
        <v>790</v>
      </c>
      <c r="H42" s="140">
        <v>2922</v>
      </c>
      <c r="I42" s="140">
        <v>2764</v>
      </c>
      <c r="J42" s="140">
        <v>158</v>
      </c>
      <c r="K42" s="141">
        <v>5.4</v>
      </c>
      <c r="L42" s="92"/>
    </row>
    <row r="43" spans="1:12" ht="11.4" customHeight="1">
      <c r="A43" s="139" t="s">
        <v>659</v>
      </c>
      <c r="B43" s="140">
        <v>1828</v>
      </c>
      <c r="C43" s="140">
        <v>1739</v>
      </c>
      <c r="D43" s="140">
        <v>89</v>
      </c>
      <c r="E43" s="141">
        <v>4.9000000000000004</v>
      </c>
      <c r="G43" s="142" t="s">
        <v>793</v>
      </c>
      <c r="H43" s="140">
        <v>16359</v>
      </c>
      <c r="I43" s="140">
        <v>15535</v>
      </c>
      <c r="J43" s="140">
        <v>824</v>
      </c>
      <c r="K43" s="141">
        <v>5</v>
      </c>
      <c r="L43" s="92"/>
    </row>
    <row r="44" spans="1:12" ht="11.4" customHeight="1">
      <c r="A44" s="139" t="s">
        <v>662</v>
      </c>
      <c r="B44" s="140">
        <v>9475</v>
      </c>
      <c r="C44" s="140">
        <v>9119</v>
      </c>
      <c r="D44" s="140">
        <v>356</v>
      </c>
      <c r="E44" s="141">
        <v>3.8</v>
      </c>
      <c r="G44" s="142" t="s">
        <v>794</v>
      </c>
      <c r="H44" s="140">
        <v>7146</v>
      </c>
      <c r="I44" s="140">
        <v>6748</v>
      </c>
      <c r="J44" s="140">
        <v>398</v>
      </c>
      <c r="K44" s="141">
        <v>5.6</v>
      </c>
      <c r="L44" s="92"/>
    </row>
    <row r="45" spans="1:12" ht="11.4" customHeight="1">
      <c r="A45" s="139" t="s">
        <v>665</v>
      </c>
      <c r="B45" s="140">
        <v>11378</v>
      </c>
      <c r="C45" s="140">
        <v>10845</v>
      </c>
      <c r="D45" s="140">
        <v>533</v>
      </c>
      <c r="E45" s="141">
        <v>4.7</v>
      </c>
      <c r="L45" s="92"/>
    </row>
    <row r="46" spans="1:12" ht="11.4" customHeight="1">
      <c r="A46" s="139" t="s">
        <v>668</v>
      </c>
      <c r="B46" s="140">
        <v>11607</v>
      </c>
      <c r="C46" s="140">
        <v>10949</v>
      </c>
      <c r="D46" s="140">
        <v>658</v>
      </c>
      <c r="E46" s="141">
        <v>5.7</v>
      </c>
      <c r="L46" s="92"/>
    </row>
    <row r="47" spans="1:12" ht="11.4" customHeight="1">
      <c r="A47" s="139" t="s">
        <v>669</v>
      </c>
      <c r="B47" s="140">
        <v>2692</v>
      </c>
      <c r="C47" s="140">
        <v>2570</v>
      </c>
      <c r="D47" s="140">
        <v>122</v>
      </c>
      <c r="E47" s="141">
        <v>4.5</v>
      </c>
      <c r="G47" s="83" t="s">
        <v>159</v>
      </c>
      <c r="H47" s="95"/>
      <c r="I47" s="95"/>
      <c r="J47" s="95"/>
      <c r="K47" s="94"/>
      <c r="L47" s="92"/>
    </row>
    <row r="48" spans="1:12" ht="11.4" customHeight="1">
      <c r="A48" s="139" t="s">
        <v>677</v>
      </c>
      <c r="B48" s="140">
        <v>5043</v>
      </c>
      <c r="C48" s="140">
        <v>4792</v>
      </c>
      <c r="D48" s="140">
        <v>251</v>
      </c>
      <c r="E48" s="141">
        <v>5</v>
      </c>
      <c r="G48" s="83"/>
      <c r="H48" s="95">
        <v>303520</v>
      </c>
      <c r="I48" s="95">
        <v>286691</v>
      </c>
      <c r="J48" s="95">
        <v>16829</v>
      </c>
      <c r="K48" s="94">
        <v>5.5</v>
      </c>
      <c r="L48" s="92"/>
    </row>
    <row r="49" spans="1:14" ht="11.4" customHeight="1">
      <c r="A49" s="139" t="s">
        <v>680</v>
      </c>
      <c r="B49" s="140">
        <v>1870</v>
      </c>
      <c r="C49" s="140">
        <v>1786</v>
      </c>
      <c r="D49" s="140">
        <v>84</v>
      </c>
      <c r="E49" s="141">
        <v>4.5</v>
      </c>
      <c r="G49" s="142" t="s">
        <v>666</v>
      </c>
      <c r="H49" s="144">
        <v>3203</v>
      </c>
      <c r="I49" s="144">
        <v>3061</v>
      </c>
      <c r="J49" s="144">
        <v>142</v>
      </c>
      <c r="K49" s="141">
        <v>4.4000000000000004</v>
      </c>
      <c r="L49" s="92"/>
    </row>
    <row r="50" spans="1:14" ht="11.4" customHeight="1">
      <c r="A50" s="139" t="s">
        <v>681</v>
      </c>
      <c r="B50" s="140">
        <v>7682</v>
      </c>
      <c r="C50" s="140">
        <v>7310</v>
      </c>
      <c r="D50" s="140">
        <v>372</v>
      </c>
      <c r="E50" s="141">
        <v>4.8</v>
      </c>
      <c r="G50" s="142" t="s">
        <v>671</v>
      </c>
      <c r="H50" s="144">
        <v>15738</v>
      </c>
      <c r="I50" s="144">
        <v>14949</v>
      </c>
      <c r="J50" s="144">
        <v>789</v>
      </c>
      <c r="K50" s="141">
        <v>5</v>
      </c>
      <c r="L50" s="92"/>
    </row>
    <row r="51" spans="1:14" ht="11.4" customHeight="1">
      <c r="A51" s="139" t="s">
        <v>684</v>
      </c>
      <c r="B51" s="140">
        <v>2766</v>
      </c>
      <c r="C51" s="140">
        <v>2618</v>
      </c>
      <c r="D51" s="140">
        <v>148</v>
      </c>
      <c r="E51" s="141">
        <v>5.4</v>
      </c>
      <c r="G51" s="142" t="s">
        <v>695</v>
      </c>
      <c r="H51" s="144">
        <v>15530</v>
      </c>
      <c r="I51" s="144">
        <v>14596</v>
      </c>
      <c r="J51" s="144">
        <v>934</v>
      </c>
      <c r="K51" s="141">
        <v>6</v>
      </c>
      <c r="L51" s="92"/>
    </row>
    <row r="52" spans="1:14" ht="11.4" customHeight="1">
      <c r="A52" s="139" t="s">
        <v>686</v>
      </c>
      <c r="B52" s="140">
        <v>6499</v>
      </c>
      <c r="C52" s="140">
        <v>6163</v>
      </c>
      <c r="D52" s="140">
        <v>336</v>
      </c>
      <c r="E52" s="141">
        <v>5.2</v>
      </c>
      <c r="G52" s="142" t="s">
        <v>707</v>
      </c>
      <c r="H52" s="144">
        <v>10852</v>
      </c>
      <c r="I52" s="144">
        <v>10361</v>
      </c>
      <c r="J52" s="144">
        <v>491</v>
      </c>
      <c r="K52" s="141">
        <v>4.5</v>
      </c>
      <c r="L52" s="92"/>
    </row>
    <row r="53" spans="1:14" ht="11.4" customHeight="1">
      <c r="A53" s="139" t="s">
        <v>687</v>
      </c>
      <c r="B53" s="140">
        <v>7264</v>
      </c>
      <c r="C53" s="140">
        <v>6912</v>
      </c>
      <c r="D53" s="140">
        <v>352</v>
      </c>
      <c r="E53" s="141">
        <v>4.8</v>
      </c>
      <c r="G53" s="142" t="s">
        <v>709</v>
      </c>
      <c r="H53" s="144">
        <v>33451</v>
      </c>
      <c r="I53" s="144">
        <v>31575</v>
      </c>
      <c r="J53" s="144">
        <v>1876</v>
      </c>
      <c r="K53" s="141">
        <v>5.6</v>
      </c>
      <c r="L53" s="92"/>
    </row>
    <row r="54" spans="1:14" ht="11.4" customHeight="1">
      <c r="A54" s="139" t="s">
        <v>689</v>
      </c>
      <c r="B54" s="140">
        <v>4374</v>
      </c>
      <c r="C54" s="140">
        <v>4206</v>
      </c>
      <c r="D54" s="140">
        <v>168</v>
      </c>
      <c r="E54" s="141">
        <v>3.8</v>
      </c>
      <c r="G54" s="142" t="s">
        <v>722</v>
      </c>
      <c r="H54" s="144">
        <v>9088</v>
      </c>
      <c r="I54" s="144">
        <v>8701</v>
      </c>
      <c r="J54" s="144">
        <v>387</v>
      </c>
      <c r="K54" s="141">
        <v>4.3</v>
      </c>
      <c r="L54" s="92"/>
    </row>
    <row r="55" spans="1:14" ht="11.4" customHeight="1">
      <c r="A55" s="139" t="s">
        <v>691</v>
      </c>
      <c r="B55" s="140">
        <v>2704</v>
      </c>
      <c r="C55" s="140">
        <v>2577</v>
      </c>
      <c r="D55" s="140">
        <v>127</v>
      </c>
      <c r="E55" s="141">
        <v>4.7</v>
      </c>
      <c r="G55" s="142" t="s">
        <v>726</v>
      </c>
      <c r="H55" s="144">
        <v>30978</v>
      </c>
      <c r="I55" s="144">
        <v>28939</v>
      </c>
      <c r="J55" s="144">
        <v>2039</v>
      </c>
      <c r="K55" s="141">
        <v>6.6</v>
      </c>
      <c r="L55" s="92"/>
    </row>
    <row r="56" spans="1:14" ht="11.4" customHeight="1">
      <c r="A56" s="139" t="s">
        <v>692</v>
      </c>
      <c r="B56" s="140">
        <v>4574</v>
      </c>
      <c r="C56" s="140">
        <v>4354</v>
      </c>
      <c r="D56" s="140">
        <v>220</v>
      </c>
      <c r="E56" s="141">
        <v>4.8</v>
      </c>
      <c r="G56" s="142" t="s">
        <v>730</v>
      </c>
      <c r="H56" s="144">
        <v>30794</v>
      </c>
      <c r="I56" s="144">
        <v>29415</v>
      </c>
      <c r="J56" s="144">
        <v>1379</v>
      </c>
      <c r="K56" s="141">
        <v>4.5</v>
      </c>
      <c r="L56" s="92"/>
    </row>
    <row r="57" spans="1:14" ht="11.4" customHeight="1">
      <c r="A57" s="139" t="s">
        <v>693</v>
      </c>
      <c r="B57" s="140">
        <v>6929</v>
      </c>
      <c r="C57" s="140">
        <v>6594</v>
      </c>
      <c r="D57" s="140">
        <v>335</v>
      </c>
      <c r="E57" s="141">
        <v>4.8</v>
      </c>
      <c r="G57" s="142" t="s">
        <v>159</v>
      </c>
      <c r="H57" s="144">
        <v>68867</v>
      </c>
      <c r="I57" s="144">
        <v>64611</v>
      </c>
      <c r="J57" s="144">
        <v>4256</v>
      </c>
      <c r="K57" s="141">
        <v>6.2</v>
      </c>
      <c r="L57" s="92"/>
    </row>
    <row r="58" spans="1:14" ht="11.4" customHeight="1">
      <c r="A58" s="139" t="s">
        <v>694</v>
      </c>
      <c r="B58" s="140">
        <v>26294</v>
      </c>
      <c r="C58" s="140">
        <v>24416</v>
      </c>
      <c r="D58" s="140">
        <v>1878</v>
      </c>
      <c r="E58" s="141">
        <v>7.1</v>
      </c>
      <c r="G58" s="142" t="s">
        <v>739</v>
      </c>
      <c r="H58" s="144">
        <v>7280</v>
      </c>
      <c r="I58" s="144">
        <v>6884</v>
      </c>
      <c r="J58" s="144">
        <v>396</v>
      </c>
      <c r="K58" s="141">
        <v>5.4</v>
      </c>
      <c r="L58" s="92"/>
    </row>
    <row r="59" spans="1:14" ht="11.4" customHeight="1">
      <c r="A59" s="139" t="s">
        <v>697</v>
      </c>
      <c r="B59" s="140">
        <v>6410</v>
      </c>
      <c r="C59" s="140">
        <v>6069</v>
      </c>
      <c r="D59" s="140">
        <v>341</v>
      </c>
      <c r="E59" s="141">
        <v>5.3</v>
      </c>
      <c r="G59" s="142" t="s">
        <v>741</v>
      </c>
      <c r="H59" s="144">
        <v>13473</v>
      </c>
      <c r="I59" s="144">
        <v>12861</v>
      </c>
      <c r="J59" s="144">
        <v>612</v>
      </c>
      <c r="K59" s="141">
        <v>4.5</v>
      </c>
      <c r="L59" s="92"/>
    </row>
    <row r="60" spans="1:14" ht="11.4" customHeight="1">
      <c r="A60" s="139" t="s">
        <v>698</v>
      </c>
      <c r="B60" s="140">
        <v>8631</v>
      </c>
      <c r="C60" s="140">
        <v>8192</v>
      </c>
      <c r="D60" s="140">
        <v>439</v>
      </c>
      <c r="E60" s="141">
        <v>5.0999999999999996</v>
      </c>
      <c r="G60" s="142" t="s">
        <v>746</v>
      </c>
      <c r="H60" s="144">
        <v>7353</v>
      </c>
      <c r="I60" s="144">
        <v>7026</v>
      </c>
      <c r="J60" s="144">
        <v>327</v>
      </c>
      <c r="K60" s="141">
        <v>4.4000000000000004</v>
      </c>
      <c r="L60" s="92"/>
    </row>
    <row r="61" spans="1:14" ht="11.4" customHeight="1">
      <c r="A61" s="139" t="s">
        <v>161</v>
      </c>
      <c r="B61" s="140">
        <v>21436</v>
      </c>
      <c r="C61" s="140">
        <v>20276</v>
      </c>
      <c r="D61" s="140">
        <v>1160</v>
      </c>
      <c r="E61" s="141">
        <v>5.4</v>
      </c>
      <c r="G61" s="142" t="s">
        <v>781</v>
      </c>
      <c r="H61" s="144">
        <v>24315</v>
      </c>
      <c r="I61" s="144">
        <v>23112</v>
      </c>
      <c r="J61" s="144">
        <v>1203</v>
      </c>
      <c r="K61" s="141">
        <v>4.9000000000000004</v>
      </c>
      <c r="L61" s="92"/>
    </row>
    <row r="62" spans="1:14" ht="11.4" customHeight="1">
      <c r="A62" s="139" t="s">
        <v>699</v>
      </c>
      <c r="B62" s="140">
        <v>3847</v>
      </c>
      <c r="C62" s="140">
        <v>3660</v>
      </c>
      <c r="D62" s="140">
        <v>187</v>
      </c>
      <c r="E62" s="141">
        <v>4.9000000000000004</v>
      </c>
      <c r="G62" s="142" t="s">
        <v>788</v>
      </c>
      <c r="H62" s="144">
        <v>28138</v>
      </c>
      <c r="I62" s="144">
        <v>26328</v>
      </c>
      <c r="J62" s="144">
        <v>1810</v>
      </c>
      <c r="K62" s="141">
        <v>6.4</v>
      </c>
      <c r="L62" s="92"/>
    </row>
    <row r="63" spans="1:14" ht="11.4" customHeight="1">
      <c r="A63" s="139" t="s">
        <v>700</v>
      </c>
      <c r="B63" s="140">
        <v>15284</v>
      </c>
      <c r="C63" s="140">
        <v>14679</v>
      </c>
      <c r="D63" s="140">
        <v>605</v>
      </c>
      <c r="E63" s="141">
        <v>4</v>
      </c>
      <c r="G63" s="142" t="s">
        <v>796</v>
      </c>
      <c r="H63" s="144">
        <v>4460</v>
      </c>
      <c r="I63" s="144">
        <v>4273</v>
      </c>
      <c r="J63" s="144">
        <v>187</v>
      </c>
      <c r="K63" s="141">
        <v>4.2</v>
      </c>
      <c r="L63" s="92"/>
      <c r="N63" s="96"/>
    </row>
    <row r="64" spans="1:14" ht="11.4" customHeight="1">
      <c r="A64" s="139" t="s">
        <v>702</v>
      </c>
      <c r="B64" s="140">
        <v>19082</v>
      </c>
      <c r="C64" s="140">
        <v>18330</v>
      </c>
      <c r="D64" s="140">
        <v>752</v>
      </c>
      <c r="E64" s="141">
        <v>3.9</v>
      </c>
      <c r="H64" s="87"/>
      <c r="I64" s="87"/>
      <c r="J64" s="87"/>
      <c r="K64" s="91"/>
      <c r="L64" s="92"/>
      <c r="N64" s="96"/>
    </row>
    <row r="65" spans="1:14" ht="11.4" customHeight="1">
      <c r="A65" s="139" t="s">
        <v>704</v>
      </c>
      <c r="B65" s="140">
        <v>6251</v>
      </c>
      <c r="C65" s="140">
        <v>5954</v>
      </c>
      <c r="D65" s="140">
        <v>297</v>
      </c>
      <c r="E65" s="141">
        <v>4.8</v>
      </c>
      <c r="H65" s="87"/>
      <c r="I65" s="87"/>
      <c r="J65" s="87"/>
      <c r="K65" s="91"/>
      <c r="L65" s="92"/>
      <c r="N65" s="96"/>
    </row>
    <row r="66" spans="1:14" ht="11.4" customHeight="1">
      <c r="A66" s="139" t="s">
        <v>708</v>
      </c>
      <c r="B66" s="140">
        <v>4741</v>
      </c>
      <c r="C66" s="140">
        <v>4507</v>
      </c>
      <c r="D66" s="140">
        <v>234</v>
      </c>
      <c r="E66" s="141">
        <v>4.9000000000000004</v>
      </c>
      <c r="H66" s="87"/>
      <c r="I66" s="87"/>
      <c r="J66" s="87"/>
      <c r="K66" s="91"/>
      <c r="L66" s="92"/>
      <c r="N66" s="96"/>
    </row>
    <row r="67" spans="1:14" ht="11.4" customHeight="1">
      <c r="A67" s="139" t="s">
        <v>158</v>
      </c>
      <c r="B67" s="140">
        <v>57248</v>
      </c>
      <c r="C67" s="140">
        <v>52653</v>
      </c>
      <c r="D67" s="140">
        <v>4595</v>
      </c>
      <c r="E67" s="141">
        <v>8</v>
      </c>
      <c r="H67" s="96"/>
      <c r="I67" s="96"/>
      <c r="J67" s="96"/>
      <c r="K67" s="96"/>
      <c r="L67" s="96"/>
      <c r="N67" s="96"/>
    </row>
    <row r="68" spans="1:14" ht="11.4" customHeight="1">
      <c r="A68" s="77"/>
      <c r="B68" s="87"/>
      <c r="C68" s="87"/>
      <c r="D68" s="87"/>
      <c r="E68" s="88"/>
      <c r="H68" s="96"/>
      <c r="I68" s="96"/>
      <c r="J68" s="96"/>
      <c r="K68" s="96"/>
      <c r="L68" s="96"/>
      <c r="N68" s="96"/>
    </row>
    <row r="69" spans="1:14" ht="11.4" customHeight="1">
      <c r="A69" s="90"/>
      <c r="B69" s="87"/>
      <c r="C69" s="87"/>
      <c r="D69" s="87"/>
      <c r="E69" s="88"/>
      <c r="H69" s="96"/>
      <c r="I69" s="96"/>
      <c r="J69" s="96"/>
      <c r="K69" s="97"/>
      <c r="L69" s="97"/>
      <c r="N69" s="96"/>
    </row>
    <row r="70" spans="1:14" ht="11.4" customHeight="1">
      <c r="A70" s="90"/>
      <c r="B70" s="87"/>
      <c r="C70" s="87"/>
      <c r="D70" s="87"/>
      <c r="E70" s="88"/>
      <c r="H70" s="96"/>
      <c r="I70" s="96"/>
      <c r="J70" s="96"/>
      <c r="K70" s="97"/>
      <c r="L70" s="97"/>
    </row>
    <row r="71" spans="1:14" ht="11.4" customHeight="1">
      <c r="A71" s="90"/>
      <c r="B71" s="87"/>
      <c r="C71" s="87"/>
      <c r="D71" s="87"/>
      <c r="E71" s="88"/>
      <c r="H71" s="96"/>
      <c r="I71" s="96"/>
      <c r="J71" s="96"/>
      <c r="K71" s="97"/>
      <c r="L71" s="97"/>
    </row>
    <row r="72" spans="1:14" ht="11.4" customHeight="1">
      <c r="A72" s="90"/>
      <c r="B72" s="87"/>
      <c r="C72" s="87"/>
      <c r="D72" s="87"/>
      <c r="E72" s="88"/>
      <c r="H72" s="96"/>
      <c r="I72" s="96"/>
      <c r="J72" s="96"/>
      <c r="K72" s="97"/>
      <c r="L72" s="97"/>
    </row>
    <row r="73" spans="1:14" ht="11.4" customHeight="1">
      <c r="A73" s="90"/>
      <c r="B73" s="87"/>
      <c r="C73" s="87"/>
      <c r="D73" s="87"/>
      <c r="E73" s="88"/>
      <c r="H73" s="96"/>
      <c r="I73" s="96"/>
      <c r="J73" s="96"/>
      <c r="K73" s="97"/>
      <c r="L73" s="97"/>
    </row>
    <row r="74" spans="1:14" ht="11.4" customHeight="1">
      <c r="A74" s="77"/>
      <c r="B74" s="87"/>
      <c r="C74" s="87"/>
      <c r="D74" s="87"/>
      <c r="E74" s="88"/>
      <c r="H74" s="96"/>
      <c r="I74" s="96"/>
      <c r="J74" s="96"/>
      <c r="K74" s="96"/>
      <c r="L74" s="96"/>
    </row>
    <row r="75" spans="1:14" ht="5.15" customHeight="1">
      <c r="A75" s="77"/>
      <c r="B75" s="98"/>
      <c r="C75" s="98"/>
      <c r="D75" s="98"/>
      <c r="E75" s="91"/>
      <c r="G75" s="96" t="s">
        <v>579</v>
      </c>
      <c r="H75" s="96"/>
      <c r="I75" s="96"/>
      <c r="J75" s="96"/>
      <c r="K75" s="96"/>
      <c r="L75" s="96"/>
    </row>
    <row r="76" spans="1:14" ht="11.15" customHeight="1">
      <c r="A76" s="58" t="s">
        <v>568</v>
      </c>
      <c r="B76" s="58"/>
      <c r="C76" s="58"/>
      <c r="D76" s="58"/>
      <c r="E76" s="59"/>
      <c r="F76" s="60" t="s">
        <v>580</v>
      </c>
      <c r="G76" s="58"/>
      <c r="H76" s="58"/>
      <c r="I76" s="58"/>
      <c r="J76" s="58"/>
      <c r="K76" s="61" t="str">
        <f>K1</f>
        <v>Technical Contact (860)263-6293</v>
      </c>
      <c r="L76" s="61"/>
    </row>
    <row r="77" spans="1:14" ht="11.15" customHeight="1">
      <c r="A77" s="58" t="s">
        <v>5</v>
      </c>
      <c r="B77" s="58"/>
      <c r="C77" s="58"/>
      <c r="D77" s="58"/>
      <c r="E77" s="59"/>
      <c r="F77" s="58"/>
      <c r="G77" s="58"/>
      <c r="H77" s="58"/>
      <c r="I77" s="58"/>
      <c r="J77" s="61" t="s">
        <v>571</v>
      </c>
      <c r="K77" s="59"/>
      <c r="L77" s="59"/>
    </row>
    <row r="78" spans="1:14" ht="11.15" customHeight="1">
      <c r="A78" s="63" t="s">
        <v>572</v>
      </c>
      <c r="B78" s="58"/>
      <c r="C78" s="58"/>
      <c r="D78" s="58"/>
      <c r="E78" s="59"/>
      <c r="F78" s="58"/>
      <c r="G78" s="58"/>
      <c r="H78" s="58"/>
      <c r="I78" s="58"/>
      <c r="J78" s="58"/>
      <c r="K78" s="64" t="s">
        <v>573</v>
      </c>
      <c r="L78" s="64"/>
    </row>
    <row r="79" spans="1:14" ht="25">
      <c r="A79" s="158" t="s">
        <v>214</v>
      </c>
      <c r="B79" s="158"/>
      <c r="C79" s="158"/>
      <c r="D79" s="158"/>
      <c r="E79" s="158"/>
      <c r="F79" s="158"/>
      <c r="G79" s="158"/>
      <c r="H79" s="158"/>
      <c r="I79" s="158"/>
      <c r="J79" s="158"/>
      <c r="K79" s="158"/>
      <c r="L79" s="65"/>
    </row>
    <row r="80" spans="1:14" s="67" customFormat="1" ht="12.9" customHeight="1">
      <c r="A80" s="165" t="s">
        <v>574</v>
      </c>
      <c r="B80" s="165"/>
      <c r="C80" s="165"/>
      <c r="D80" s="165"/>
      <c r="E80" s="165"/>
      <c r="F80" s="165"/>
      <c r="G80" s="165"/>
      <c r="H80" s="165"/>
      <c r="I80" s="165"/>
      <c r="J80" s="165"/>
      <c r="K80" s="165"/>
      <c r="L80" s="66"/>
    </row>
    <row r="81" spans="1:12" ht="12.9" customHeight="1">
      <c r="A81" s="166" t="s">
        <v>575</v>
      </c>
      <c r="B81" s="166"/>
      <c r="C81" s="166"/>
      <c r="D81" s="166"/>
      <c r="E81" s="166"/>
      <c r="F81" s="166"/>
      <c r="G81" s="166"/>
      <c r="H81" s="166"/>
      <c r="I81" s="166"/>
      <c r="J81" s="166"/>
      <c r="K81" s="166"/>
      <c r="L81" s="68"/>
    </row>
    <row r="82" spans="1:12" ht="12" customHeight="1">
      <c r="A82" s="162" t="str">
        <f>+A7</f>
        <v>JANUARY 2026</v>
      </c>
      <c r="B82" s="162"/>
      <c r="C82" s="162"/>
      <c r="D82" s="162"/>
      <c r="E82" s="162"/>
      <c r="F82" s="162"/>
      <c r="G82" s="162"/>
      <c r="H82" s="162"/>
      <c r="I82" s="162"/>
      <c r="J82" s="162"/>
      <c r="K82" s="162"/>
      <c r="L82" s="69"/>
    </row>
    <row r="83" spans="1:12" ht="5.15" customHeight="1">
      <c r="A83" s="70" t="s">
        <v>148</v>
      </c>
      <c r="B83" s="71"/>
      <c r="C83" s="71"/>
      <c r="D83" s="71"/>
      <c r="F83" s="71"/>
      <c r="G83" s="71"/>
      <c r="H83" s="71"/>
      <c r="I83" s="71"/>
      <c r="J83" s="71"/>
      <c r="K83" s="71"/>
      <c r="L83" s="71"/>
    </row>
    <row r="84" spans="1:12" ht="11.4" customHeight="1">
      <c r="A84" s="163" t="s">
        <v>576</v>
      </c>
      <c r="B84" s="163"/>
      <c r="C84" s="163"/>
      <c r="D84" s="163"/>
      <c r="E84" s="163"/>
      <c r="F84" s="163"/>
      <c r="G84" s="163"/>
      <c r="H84" s="163"/>
      <c r="I84" s="163"/>
      <c r="J84" s="163"/>
      <c r="K84" s="163"/>
      <c r="L84" s="73"/>
    </row>
    <row r="85" spans="1:12" ht="5.15" customHeight="1">
      <c r="A85" s="70" t="s">
        <v>148</v>
      </c>
      <c r="B85" s="99"/>
      <c r="C85" s="73"/>
      <c r="D85" s="100"/>
      <c r="E85" s="101"/>
      <c r="F85" s="73"/>
      <c r="G85" s="73"/>
      <c r="H85" s="73"/>
      <c r="I85" s="73"/>
      <c r="J85" s="73"/>
      <c r="K85" s="73"/>
      <c r="L85" s="73"/>
    </row>
    <row r="86" spans="1:12" s="102" customFormat="1" ht="11.4" customHeight="1">
      <c r="A86" s="74" t="s">
        <v>577</v>
      </c>
      <c r="B86" s="75" t="s">
        <v>169</v>
      </c>
      <c r="C86" s="75" t="s">
        <v>578</v>
      </c>
      <c r="D86" s="75" t="s">
        <v>168</v>
      </c>
      <c r="E86" s="76" t="s">
        <v>154</v>
      </c>
      <c r="F86" s="77"/>
      <c r="G86" s="74" t="s">
        <v>577</v>
      </c>
      <c r="H86" s="75" t="s">
        <v>169</v>
      </c>
      <c r="I86" s="75" t="s">
        <v>578</v>
      </c>
      <c r="J86" s="75" t="s">
        <v>168</v>
      </c>
      <c r="K86" s="76" t="s">
        <v>154</v>
      </c>
      <c r="L86" s="75"/>
    </row>
    <row r="87" spans="1:12" s="102" customFormat="1" ht="5.15" customHeight="1">
      <c r="A87" s="74"/>
      <c r="B87" s="75"/>
      <c r="C87" s="75"/>
      <c r="D87" s="75"/>
      <c r="E87" s="76"/>
      <c r="F87" s="77"/>
      <c r="G87" s="74"/>
      <c r="H87" s="75"/>
      <c r="I87" s="75"/>
      <c r="J87" s="75"/>
      <c r="K87" s="76"/>
      <c r="L87" s="75"/>
    </row>
    <row r="88" spans="1:12" ht="11.4" customHeight="1">
      <c r="A88" s="83" t="s">
        <v>801</v>
      </c>
      <c r="B88" s="81"/>
      <c r="C88" s="81"/>
      <c r="D88" s="81"/>
      <c r="E88" s="82"/>
      <c r="G88" s="80" t="s">
        <v>587</v>
      </c>
      <c r="H88" s="81"/>
      <c r="I88" s="81"/>
      <c r="J88" s="81"/>
      <c r="K88" s="82"/>
    </row>
    <row r="89" spans="1:12" ht="11.4" customHeight="1">
      <c r="A89" s="81"/>
      <c r="B89" s="95">
        <v>141192</v>
      </c>
      <c r="C89" s="95">
        <v>133581</v>
      </c>
      <c r="D89" s="95">
        <v>7611</v>
      </c>
      <c r="E89" s="94">
        <v>5.4</v>
      </c>
      <c r="G89" s="83"/>
      <c r="H89" s="95">
        <v>45396</v>
      </c>
      <c r="I89" s="95">
        <v>42844</v>
      </c>
      <c r="J89" s="95">
        <v>2552</v>
      </c>
      <c r="K89" s="94">
        <v>5.6</v>
      </c>
    </row>
    <row r="90" spans="1:12" ht="11.4" customHeight="1">
      <c r="A90" s="142" t="s">
        <v>670</v>
      </c>
      <c r="B90" s="144">
        <v>1365</v>
      </c>
      <c r="C90" s="144">
        <v>1291</v>
      </c>
      <c r="D90" s="144">
        <v>74</v>
      </c>
      <c r="E90" s="141">
        <v>5.4</v>
      </c>
      <c r="G90" s="139" t="s">
        <v>663</v>
      </c>
      <c r="H90" s="144">
        <v>2059</v>
      </c>
      <c r="I90" s="144">
        <v>1945</v>
      </c>
      <c r="J90" s="144">
        <v>114</v>
      </c>
      <c r="K90" s="141">
        <v>5.5</v>
      </c>
    </row>
    <row r="91" spans="1:12" ht="11.4" customHeight="1">
      <c r="A91" s="142" t="s">
        <v>682</v>
      </c>
      <c r="B91" s="144">
        <v>8522</v>
      </c>
      <c r="C91" s="144">
        <v>8099</v>
      </c>
      <c r="D91" s="144">
        <v>423</v>
      </c>
      <c r="E91" s="141">
        <v>5</v>
      </c>
      <c r="G91" s="142" t="s">
        <v>674</v>
      </c>
      <c r="H91" s="145">
        <v>5247</v>
      </c>
      <c r="I91" s="145">
        <v>5008</v>
      </c>
      <c r="J91" s="145">
        <v>239</v>
      </c>
      <c r="K91" s="141">
        <v>4.5999999999999996</v>
      </c>
    </row>
    <row r="92" spans="1:12" ht="11.4" customHeight="1">
      <c r="A92" s="142" t="s">
        <v>696</v>
      </c>
      <c r="B92" s="144">
        <v>9118</v>
      </c>
      <c r="C92" s="144">
        <v>8685</v>
      </c>
      <c r="D92" s="144">
        <v>433</v>
      </c>
      <c r="E92" s="141">
        <v>4.7</v>
      </c>
      <c r="G92" s="142" t="s">
        <v>675</v>
      </c>
      <c r="H92" s="144">
        <v>584</v>
      </c>
      <c r="I92" s="144">
        <v>527</v>
      </c>
      <c r="J92" s="144">
        <v>57</v>
      </c>
      <c r="K92" s="141">
        <v>9.8000000000000007</v>
      </c>
    </row>
    <row r="93" spans="1:12" ht="11.4" customHeight="1">
      <c r="A93" s="142" t="s">
        <v>701</v>
      </c>
      <c r="B93" s="144">
        <v>967</v>
      </c>
      <c r="C93" s="144">
        <v>901</v>
      </c>
      <c r="D93" s="144">
        <v>66</v>
      </c>
      <c r="E93" s="141">
        <v>6.8</v>
      </c>
      <c r="G93" s="142" t="s">
        <v>683</v>
      </c>
      <c r="H93" s="144">
        <v>810</v>
      </c>
      <c r="I93" s="144">
        <v>759</v>
      </c>
      <c r="J93" s="144">
        <v>51</v>
      </c>
      <c r="K93" s="141">
        <v>6.3</v>
      </c>
    </row>
    <row r="94" spans="1:12" ht="11.4" customHeight="1">
      <c r="A94" s="142" t="s">
        <v>705</v>
      </c>
      <c r="B94" s="144">
        <v>6489</v>
      </c>
      <c r="C94" s="144">
        <v>6117</v>
      </c>
      <c r="D94" s="144">
        <v>372</v>
      </c>
      <c r="E94" s="141">
        <v>5.7</v>
      </c>
      <c r="G94" s="142" t="s">
        <v>685</v>
      </c>
      <c r="H94" s="144">
        <v>841</v>
      </c>
      <c r="I94" s="144">
        <v>805</v>
      </c>
      <c r="J94" s="144">
        <v>36</v>
      </c>
      <c r="K94" s="141">
        <v>4.3</v>
      </c>
    </row>
    <row r="95" spans="1:12" ht="11.4" customHeight="1">
      <c r="A95" s="142" t="s">
        <v>706</v>
      </c>
      <c r="B95" s="144">
        <v>17767</v>
      </c>
      <c r="C95" s="144">
        <v>16984</v>
      </c>
      <c r="D95" s="144">
        <v>783</v>
      </c>
      <c r="E95" s="141">
        <v>4.4000000000000004</v>
      </c>
      <c r="G95" s="142" t="s">
        <v>703</v>
      </c>
      <c r="H95" s="144">
        <v>1850</v>
      </c>
      <c r="I95" s="144">
        <v>1773</v>
      </c>
      <c r="J95" s="144">
        <v>77</v>
      </c>
      <c r="K95" s="141">
        <v>4.2</v>
      </c>
    </row>
    <row r="96" spans="1:12" ht="11.4" customHeight="1">
      <c r="A96" s="142" t="s">
        <v>717</v>
      </c>
      <c r="B96" s="144">
        <v>3883</v>
      </c>
      <c r="C96" s="144">
        <v>3668</v>
      </c>
      <c r="D96" s="144">
        <v>215</v>
      </c>
      <c r="E96" s="141">
        <v>5.5</v>
      </c>
      <c r="G96" s="142" t="s">
        <v>711</v>
      </c>
      <c r="H96" s="144">
        <v>1130</v>
      </c>
      <c r="I96" s="144">
        <v>1068</v>
      </c>
      <c r="J96" s="144">
        <v>62</v>
      </c>
      <c r="K96" s="141">
        <v>5.5</v>
      </c>
    </row>
    <row r="97" spans="1:11" ht="11.4" customHeight="1">
      <c r="A97" s="142" t="s">
        <v>718</v>
      </c>
      <c r="B97" s="144">
        <v>7810</v>
      </c>
      <c r="C97" s="144">
        <v>7456</v>
      </c>
      <c r="D97" s="144">
        <v>354</v>
      </c>
      <c r="E97" s="141">
        <v>4.5</v>
      </c>
      <c r="G97" s="142" t="s">
        <v>712</v>
      </c>
      <c r="H97" s="144">
        <v>3190</v>
      </c>
      <c r="I97" s="144">
        <v>3031</v>
      </c>
      <c r="J97" s="144">
        <v>159</v>
      </c>
      <c r="K97" s="141">
        <v>5</v>
      </c>
    </row>
    <row r="98" spans="1:11" ht="11.4" customHeight="1">
      <c r="A98" s="142" t="s">
        <v>719</v>
      </c>
      <c r="B98" s="144">
        <v>2069</v>
      </c>
      <c r="C98" s="144">
        <v>1957</v>
      </c>
      <c r="D98" s="144">
        <v>112</v>
      </c>
      <c r="E98" s="141">
        <v>5.4</v>
      </c>
      <c r="G98" s="142" t="s">
        <v>714</v>
      </c>
      <c r="H98" s="144">
        <v>1387</v>
      </c>
      <c r="I98" s="144">
        <v>1328</v>
      </c>
      <c r="J98" s="144">
        <v>59</v>
      </c>
      <c r="K98" s="141">
        <v>4.3</v>
      </c>
    </row>
    <row r="99" spans="1:11" ht="11.4" customHeight="1">
      <c r="A99" s="142" t="s">
        <v>731</v>
      </c>
      <c r="B99" s="144">
        <v>9459</v>
      </c>
      <c r="C99" s="144">
        <v>9019</v>
      </c>
      <c r="D99" s="144">
        <v>440</v>
      </c>
      <c r="E99" s="141">
        <v>4.7</v>
      </c>
      <c r="G99" s="142" t="s">
        <v>720</v>
      </c>
      <c r="H99" s="144">
        <v>4371</v>
      </c>
      <c r="I99" s="144">
        <v>4163</v>
      </c>
      <c r="J99" s="144">
        <v>208</v>
      </c>
      <c r="K99" s="141">
        <v>4.8</v>
      </c>
    </row>
    <row r="100" spans="1:11" ht="11.4" customHeight="1">
      <c r="A100" s="142" t="s">
        <v>737</v>
      </c>
      <c r="B100" s="144">
        <v>13633</v>
      </c>
      <c r="C100" s="144">
        <v>12777</v>
      </c>
      <c r="D100" s="144">
        <v>856</v>
      </c>
      <c r="E100" s="141">
        <v>6.3</v>
      </c>
      <c r="G100" s="142" t="s">
        <v>732</v>
      </c>
      <c r="H100" s="144">
        <v>1247</v>
      </c>
      <c r="I100" s="144">
        <v>1182</v>
      </c>
      <c r="J100" s="144">
        <v>65</v>
      </c>
      <c r="K100" s="141">
        <v>5.2</v>
      </c>
    </row>
    <row r="101" spans="1:11" ht="11.4" customHeight="1">
      <c r="A101" s="142" t="s">
        <v>742</v>
      </c>
      <c r="B101" s="144">
        <v>2722</v>
      </c>
      <c r="C101" s="144">
        <v>2596</v>
      </c>
      <c r="D101" s="144">
        <v>126</v>
      </c>
      <c r="E101" s="141">
        <v>4.5999999999999996</v>
      </c>
      <c r="G101" s="142" t="s">
        <v>735</v>
      </c>
      <c r="H101" s="144">
        <v>3828</v>
      </c>
      <c r="I101" s="144">
        <v>3669</v>
      </c>
      <c r="J101" s="144">
        <v>159</v>
      </c>
      <c r="K101" s="141">
        <v>4.2</v>
      </c>
    </row>
    <row r="102" spans="1:11" ht="11.4" customHeight="1">
      <c r="A102" s="142" t="s">
        <v>743</v>
      </c>
      <c r="B102" s="144">
        <v>19793</v>
      </c>
      <c r="C102" s="144">
        <v>18634</v>
      </c>
      <c r="D102" s="144">
        <v>1159</v>
      </c>
      <c r="E102" s="141">
        <v>5.9</v>
      </c>
      <c r="G102" s="142" t="s">
        <v>738</v>
      </c>
      <c r="H102" s="144">
        <v>835</v>
      </c>
      <c r="I102" s="144">
        <v>787</v>
      </c>
      <c r="J102" s="144">
        <v>48</v>
      </c>
      <c r="K102" s="141">
        <v>5.7</v>
      </c>
    </row>
    <row r="103" spans="1:11" ht="11.4" customHeight="1">
      <c r="A103" s="142" t="s">
        <v>753</v>
      </c>
      <c r="B103" s="144">
        <v>2397</v>
      </c>
      <c r="C103" s="144">
        <v>2261</v>
      </c>
      <c r="D103" s="144">
        <v>136</v>
      </c>
      <c r="E103" s="141">
        <v>5.7</v>
      </c>
      <c r="G103" s="142" t="s">
        <v>740</v>
      </c>
      <c r="H103" s="144">
        <v>1404</v>
      </c>
      <c r="I103" s="144">
        <v>1338</v>
      </c>
      <c r="J103" s="144">
        <v>66</v>
      </c>
      <c r="K103" s="141">
        <v>4.7</v>
      </c>
    </row>
    <row r="104" spans="1:11" ht="11.4" customHeight="1">
      <c r="A104" s="142" t="s">
        <v>758</v>
      </c>
      <c r="B104" s="144">
        <v>2236</v>
      </c>
      <c r="C104" s="144">
        <v>2117</v>
      </c>
      <c r="D104" s="144">
        <v>119</v>
      </c>
      <c r="E104" s="141">
        <v>5.3</v>
      </c>
      <c r="G104" s="142" t="s">
        <v>757</v>
      </c>
      <c r="H104" s="144">
        <v>1336</v>
      </c>
      <c r="I104" s="144">
        <v>1295</v>
      </c>
      <c r="J104" s="144">
        <v>41</v>
      </c>
      <c r="K104" s="141">
        <v>3.1</v>
      </c>
    </row>
    <row r="105" spans="1:11" ht="11.4" customHeight="1">
      <c r="A105" s="142" t="s">
        <v>770</v>
      </c>
      <c r="B105" s="144">
        <v>1571</v>
      </c>
      <c r="C105" s="144">
        <v>1478</v>
      </c>
      <c r="D105" s="144">
        <v>93</v>
      </c>
      <c r="E105" s="141">
        <v>5.9</v>
      </c>
      <c r="G105" s="142" t="s">
        <v>759</v>
      </c>
      <c r="H105" s="144">
        <v>1969</v>
      </c>
      <c r="I105" s="144">
        <v>1887</v>
      </c>
      <c r="J105" s="144">
        <v>82</v>
      </c>
      <c r="K105" s="141">
        <v>4.2</v>
      </c>
    </row>
    <row r="106" spans="1:11" ht="11.4" customHeight="1">
      <c r="A106" s="142" t="s">
        <v>773</v>
      </c>
      <c r="B106" s="144">
        <v>9593</v>
      </c>
      <c r="C106" s="144">
        <v>9113</v>
      </c>
      <c r="D106" s="144">
        <v>480</v>
      </c>
      <c r="E106" s="141">
        <v>5</v>
      </c>
      <c r="G106" s="142" t="s">
        <v>763</v>
      </c>
      <c r="H106" s="144">
        <v>1547</v>
      </c>
      <c r="I106" s="144">
        <v>1490</v>
      </c>
      <c r="J106" s="144">
        <v>57</v>
      </c>
      <c r="K106" s="141">
        <v>3.7</v>
      </c>
    </row>
    <row r="107" spans="1:11" ht="11.4" customHeight="1">
      <c r="A107" s="142" t="s">
        <v>784</v>
      </c>
      <c r="B107" s="144">
        <v>10072</v>
      </c>
      <c r="C107" s="144">
        <v>9569</v>
      </c>
      <c r="D107" s="144">
        <v>503</v>
      </c>
      <c r="E107" s="141">
        <v>5</v>
      </c>
      <c r="G107" s="142" t="s">
        <v>162</v>
      </c>
      <c r="H107" s="144">
        <v>19203</v>
      </c>
      <c r="I107" s="144">
        <v>17996</v>
      </c>
      <c r="J107" s="144">
        <v>1207</v>
      </c>
      <c r="K107" s="141">
        <v>6.3</v>
      </c>
    </row>
    <row r="108" spans="1:11" ht="11.4" customHeight="1">
      <c r="A108" s="139" t="s">
        <v>792</v>
      </c>
      <c r="B108" s="144">
        <v>11727</v>
      </c>
      <c r="C108" s="144">
        <v>10860</v>
      </c>
      <c r="D108" s="144">
        <v>867</v>
      </c>
      <c r="E108" s="141">
        <v>7.4</v>
      </c>
      <c r="G108" s="142" t="s">
        <v>782</v>
      </c>
      <c r="H108" s="144">
        <v>709</v>
      </c>
      <c r="I108" s="144">
        <v>678</v>
      </c>
      <c r="J108" s="144">
        <v>31</v>
      </c>
      <c r="K108" s="141">
        <v>4.4000000000000004</v>
      </c>
    </row>
    <row r="109" spans="1:11" ht="11.4" customHeight="1">
      <c r="A109" s="77"/>
      <c r="B109" s="98"/>
      <c r="C109" s="98"/>
      <c r="D109" s="98"/>
      <c r="E109" s="91"/>
      <c r="G109" s="142" t="s">
        <v>783</v>
      </c>
      <c r="H109" s="144">
        <v>1963</v>
      </c>
      <c r="I109" s="144">
        <v>1871</v>
      </c>
      <c r="J109" s="144">
        <v>92</v>
      </c>
      <c r="K109" s="141">
        <v>4.7</v>
      </c>
    </row>
    <row r="110" spans="1:11" ht="11.4" customHeight="1">
      <c r="G110" s="142" t="s">
        <v>791</v>
      </c>
      <c r="H110" s="144">
        <v>5340</v>
      </c>
      <c r="I110" s="144">
        <v>4965</v>
      </c>
      <c r="J110" s="144">
        <v>375</v>
      </c>
      <c r="K110" s="141">
        <v>7</v>
      </c>
    </row>
    <row r="111" spans="1:11" ht="11.4" customHeight="1">
      <c r="A111" s="83" t="s">
        <v>803</v>
      </c>
      <c r="B111" s="95"/>
      <c r="C111" s="95"/>
      <c r="D111" s="95"/>
      <c r="E111" s="94"/>
    </row>
    <row r="112" spans="1:11" ht="11.4" customHeight="1">
      <c r="A112" s="83"/>
      <c r="B112" s="95">
        <v>50397</v>
      </c>
      <c r="C112" s="95">
        <v>47413</v>
      </c>
      <c r="D112" s="95">
        <v>2984</v>
      </c>
      <c r="E112" s="94">
        <v>5.9</v>
      </c>
    </row>
    <row r="113" spans="1:12" ht="11.4" customHeight="1">
      <c r="A113" s="142" t="s">
        <v>661</v>
      </c>
      <c r="B113" s="140">
        <v>2005</v>
      </c>
      <c r="C113" s="140">
        <v>1868</v>
      </c>
      <c r="D113" s="140">
        <v>137</v>
      </c>
      <c r="E113" s="129">
        <v>6.8</v>
      </c>
      <c r="G113" s="80" t="s">
        <v>802</v>
      </c>
      <c r="H113" s="81"/>
      <c r="I113" s="81"/>
      <c r="J113" s="81"/>
      <c r="K113" s="82"/>
    </row>
    <row r="114" spans="1:12" ht="11.4" customHeight="1">
      <c r="A114" s="142" t="s">
        <v>673</v>
      </c>
      <c r="B114" s="140">
        <v>4071</v>
      </c>
      <c r="C114" s="140">
        <v>3852</v>
      </c>
      <c r="D114" s="140">
        <v>219</v>
      </c>
      <c r="E114" s="141">
        <v>5.4</v>
      </c>
      <c r="G114" s="81"/>
      <c r="H114" s="95">
        <v>235527</v>
      </c>
      <c r="I114" s="95">
        <v>220665</v>
      </c>
      <c r="J114" s="95">
        <v>14862</v>
      </c>
      <c r="K114" s="94">
        <v>6.3</v>
      </c>
    </row>
    <row r="115" spans="1:12" ht="11.4" customHeight="1">
      <c r="A115" s="142" t="s">
        <v>676</v>
      </c>
      <c r="B115" s="140">
        <v>2713</v>
      </c>
      <c r="C115" s="140">
        <v>2545</v>
      </c>
      <c r="D115" s="140">
        <v>168</v>
      </c>
      <c r="E115" s="141">
        <v>6.2</v>
      </c>
      <c r="G115" s="139" t="s">
        <v>660</v>
      </c>
      <c r="H115" s="144">
        <v>10331</v>
      </c>
      <c r="I115" s="144">
        <v>9635</v>
      </c>
      <c r="J115" s="144">
        <v>696</v>
      </c>
      <c r="K115" s="141">
        <v>6.7</v>
      </c>
    </row>
    <row r="116" spans="1:12" ht="11.4" customHeight="1">
      <c r="A116" s="142" t="s">
        <v>678</v>
      </c>
      <c r="B116" s="140">
        <v>1277</v>
      </c>
      <c r="C116" s="140">
        <v>1204</v>
      </c>
      <c r="D116" s="140">
        <v>73</v>
      </c>
      <c r="E116" s="141">
        <v>5.7</v>
      </c>
      <c r="G116" s="139" t="s">
        <v>664</v>
      </c>
      <c r="H116" s="144">
        <v>3513</v>
      </c>
      <c r="I116" s="144">
        <v>3311</v>
      </c>
      <c r="J116" s="144">
        <v>202</v>
      </c>
      <c r="K116" s="141">
        <v>5.8</v>
      </c>
    </row>
    <row r="117" spans="1:12" ht="11.4" customHeight="1">
      <c r="A117" s="142" t="s">
        <v>690</v>
      </c>
      <c r="B117" s="140">
        <v>910</v>
      </c>
      <c r="C117" s="140">
        <v>861</v>
      </c>
      <c r="D117" s="140">
        <v>49</v>
      </c>
      <c r="E117" s="141">
        <v>5.4</v>
      </c>
      <c r="G117" s="139" t="s">
        <v>667</v>
      </c>
      <c r="H117" s="144">
        <v>1791</v>
      </c>
      <c r="I117" s="144">
        <v>1670</v>
      </c>
      <c r="J117" s="144">
        <v>121</v>
      </c>
      <c r="K117" s="141">
        <v>6.8</v>
      </c>
    </row>
    <row r="118" spans="1:12" ht="11.4" customHeight="1">
      <c r="A118" s="142" t="s">
        <v>710</v>
      </c>
      <c r="B118" s="140">
        <v>898</v>
      </c>
      <c r="C118" s="140">
        <v>851</v>
      </c>
      <c r="D118" s="140">
        <v>47</v>
      </c>
      <c r="E118" s="141">
        <v>5.2</v>
      </c>
      <c r="G118" s="139" t="s">
        <v>672</v>
      </c>
      <c r="H118" s="144">
        <v>33926</v>
      </c>
      <c r="I118" s="144">
        <v>31877</v>
      </c>
      <c r="J118" s="144">
        <v>2049</v>
      </c>
      <c r="K118" s="141">
        <v>6</v>
      </c>
    </row>
    <row r="119" spans="1:12" ht="11.4" customHeight="1">
      <c r="A119" s="142" t="s">
        <v>715</v>
      </c>
      <c r="B119" s="140">
        <v>8929</v>
      </c>
      <c r="C119" s="140">
        <v>8365</v>
      </c>
      <c r="D119" s="140">
        <v>564</v>
      </c>
      <c r="E119" s="141">
        <v>6.3</v>
      </c>
      <c r="G119" s="142" t="s">
        <v>679</v>
      </c>
      <c r="H119" s="144">
        <v>14255</v>
      </c>
      <c r="I119" s="144">
        <v>13629</v>
      </c>
      <c r="J119" s="144">
        <v>626</v>
      </c>
      <c r="K119" s="141">
        <v>4.4000000000000004</v>
      </c>
    </row>
    <row r="120" spans="1:12" ht="11.4" customHeight="1">
      <c r="A120" s="142" t="s">
        <v>748</v>
      </c>
      <c r="B120" s="140">
        <v>8115</v>
      </c>
      <c r="C120" s="140">
        <v>7620</v>
      </c>
      <c r="D120" s="140">
        <v>495</v>
      </c>
      <c r="E120" s="141">
        <v>6.1</v>
      </c>
      <c r="G120" s="139" t="s">
        <v>688</v>
      </c>
      <c r="H120" s="144">
        <v>6689</v>
      </c>
      <c r="I120" s="144">
        <v>6241</v>
      </c>
      <c r="J120" s="144">
        <v>448</v>
      </c>
      <c r="K120" s="141">
        <v>6.7</v>
      </c>
    </row>
    <row r="121" spans="1:12" ht="11.4" customHeight="1">
      <c r="A121" s="142" t="s">
        <v>751</v>
      </c>
      <c r="B121" s="140">
        <v>2238</v>
      </c>
      <c r="C121" s="140">
        <v>2153</v>
      </c>
      <c r="D121" s="140">
        <v>85</v>
      </c>
      <c r="E121" s="141">
        <v>3.8</v>
      </c>
      <c r="G121" s="139" t="s">
        <v>727</v>
      </c>
      <c r="H121" s="144">
        <v>3943</v>
      </c>
      <c r="I121" s="144">
        <v>3753</v>
      </c>
      <c r="J121" s="144">
        <v>190</v>
      </c>
      <c r="K121" s="141">
        <v>4.8</v>
      </c>
    </row>
    <row r="122" spans="1:12" ht="11.4" customHeight="1">
      <c r="A122" s="142" t="s">
        <v>755</v>
      </c>
      <c r="B122" s="140">
        <v>4766</v>
      </c>
      <c r="C122" s="140">
        <v>4465</v>
      </c>
      <c r="D122" s="140">
        <v>301</v>
      </c>
      <c r="E122" s="141">
        <v>6.3</v>
      </c>
      <c r="G122" s="139" t="s">
        <v>733</v>
      </c>
      <c r="H122" s="144">
        <v>18113</v>
      </c>
      <c r="I122" s="144">
        <v>16959</v>
      </c>
      <c r="J122" s="144">
        <v>1154</v>
      </c>
      <c r="K122" s="141">
        <v>6.4</v>
      </c>
      <c r="L122" s="92"/>
    </row>
    <row r="123" spans="1:12" ht="11.4" customHeight="1">
      <c r="A123" s="139" t="s">
        <v>761</v>
      </c>
      <c r="B123" s="140">
        <v>799</v>
      </c>
      <c r="C123" s="140">
        <v>757</v>
      </c>
      <c r="D123" s="140">
        <v>42</v>
      </c>
      <c r="E123" s="141">
        <v>5.3</v>
      </c>
      <c r="G123" s="139" t="s">
        <v>747</v>
      </c>
      <c r="H123" s="144">
        <v>7032</v>
      </c>
      <c r="I123" s="144">
        <v>6703</v>
      </c>
      <c r="J123" s="144">
        <v>329</v>
      </c>
      <c r="K123" s="141">
        <v>4.7</v>
      </c>
      <c r="L123" s="92"/>
    </row>
    <row r="124" spans="1:12" ht="11.4" customHeight="1">
      <c r="A124" s="142" t="s">
        <v>772</v>
      </c>
      <c r="B124" s="140">
        <v>1736</v>
      </c>
      <c r="C124" s="140">
        <v>1588</v>
      </c>
      <c r="D124" s="140">
        <v>148</v>
      </c>
      <c r="E124" s="141">
        <v>8.5</v>
      </c>
      <c r="G124" s="139" t="s">
        <v>750</v>
      </c>
      <c r="H124" s="144">
        <v>6500</v>
      </c>
      <c r="I124" s="144">
        <v>6082</v>
      </c>
      <c r="J124" s="144">
        <v>418</v>
      </c>
      <c r="K124" s="141">
        <v>6.4</v>
      </c>
      <c r="L124" s="92"/>
    </row>
    <row r="125" spans="1:12" ht="11.4" customHeight="1">
      <c r="A125" s="142" t="s">
        <v>776</v>
      </c>
      <c r="B125" s="140">
        <v>5482</v>
      </c>
      <c r="C125" s="140">
        <v>5176</v>
      </c>
      <c r="D125" s="140">
        <v>306</v>
      </c>
      <c r="E125" s="141">
        <v>5.6</v>
      </c>
      <c r="G125" s="139" t="s">
        <v>754</v>
      </c>
      <c r="H125" s="144">
        <v>4806</v>
      </c>
      <c r="I125" s="144">
        <v>4511</v>
      </c>
      <c r="J125" s="144">
        <v>295</v>
      </c>
      <c r="K125" s="141">
        <v>6.1</v>
      </c>
      <c r="L125" s="92"/>
    </row>
    <row r="126" spans="1:12" ht="11.4" customHeight="1">
      <c r="A126" s="142" t="s">
        <v>778</v>
      </c>
      <c r="B126" s="140">
        <v>413</v>
      </c>
      <c r="C126" s="140">
        <v>386</v>
      </c>
      <c r="D126" s="140">
        <v>27</v>
      </c>
      <c r="E126" s="141">
        <v>6.5</v>
      </c>
      <c r="G126" s="139" t="s">
        <v>762</v>
      </c>
      <c r="H126" s="144">
        <v>9363</v>
      </c>
      <c r="I126" s="144">
        <v>8810</v>
      </c>
      <c r="J126" s="144">
        <v>553</v>
      </c>
      <c r="K126" s="141">
        <v>5.9</v>
      </c>
      <c r="L126" s="92"/>
    </row>
    <row r="127" spans="1:12" ht="11.4" customHeight="1">
      <c r="A127" s="142" t="s">
        <v>780</v>
      </c>
      <c r="B127" s="140">
        <v>1527</v>
      </c>
      <c r="C127" s="140">
        <v>1453</v>
      </c>
      <c r="D127" s="140">
        <v>74</v>
      </c>
      <c r="E127" s="141">
        <v>4.8</v>
      </c>
      <c r="G127" s="139" t="s">
        <v>764</v>
      </c>
      <c r="H127" s="144">
        <v>22386</v>
      </c>
      <c r="I127" s="144">
        <v>21169</v>
      </c>
      <c r="J127" s="144">
        <v>1217</v>
      </c>
      <c r="K127" s="141">
        <v>5.4</v>
      </c>
      <c r="L127" s="92"/>
    </row>
    <row r="128" spans="1:12" ht="11.4" customHeight="1">
      <c r="A128" s="139" t="s">
        <v>798</v>
      </c>
      <c r="B128" s="140">
        <v>4517</v>
      </c>
      <c r="C128" s="140">
        <v>4269</v>
      </c>
      <c r="D128" s="140">
        <v>248</v>
      </c>
      <c r="E128" s="141">
        <v>5.5</v>
      </c>
      <c r="G128" s="139" t="s">
        <v>767</v>
      </c>
      <c r="H128" s="144">
        <v>9693</v>
      </c>
      <c r="I128" s="144">
        <v>9194</v>
      </c>
      <c r="J128" s="144">
        <v>499</v>
      </c>
      <c r="K128" s="141">
        <v>5.0999999999999996</v>
      </c>
      <c r="L128" s="92"/>
    </row>
    <row r="129" spans="1:12" ht="11.4" customHeight="1">
      <c r="G129" s="139" t="s">
        <v>775</v>
      </c>
      <c r="H129" s="144">
        <v>4314</v>
      </c>
      <c r="I129" s="144">
        <v>4044</v>
      </c>
      <c r="J129" s="144">
        <v>270</v>
      </c>
      <c r="K129" s="141">
        <v>6.3</v>
      </c>
      <c r="L129" s="92"/>
    </row>
    <row r="130" spans="1:12" ht="11.4" customHeight="1">
      <c r="G130" s="139" t="s">
        <v>160</v>
      </c>
      <c r="H130" s="144">
        <v>52036</v>
      </c>
      <c r="I130" s="144">
        <v>47726</v>
      </c>
      <c r="J130" s="144">
        <v>4310</v>
      </c>
      <c r="K130" s="141">
        <v>8.3000000000000007</v>
      </c>
      <c r="L130" s="92"/>
    </row>
    <row r="131" spans="1:12" ht="11.4" customHeight="1">
      <c r="G131" s="139" t="s">
        <v>785</v>
      </c>
      <c r="H131" s="144">
        <v>12344</v>
      </c>
      <c r="I131" s="144">
        <v>11627</v>
      </c>
      <c r="J131" s="144">
        <v>717</v>
      </c>
      <c r="K131" s="141">
        <v>5.8</v>
      </c>
      <c r="L131" s="92"/>
    </row>
    <row r="132" spans="1:12" ht="11.4" customHeight="1">
      <c r="A132" s="103" t="s">
        <v>581</v>
      </c>
      <c r="B132" s="104"/>
      <c r="C132" s="104"/>
      <c r="D132" s="104"/>
      <c r="E132" s="105"/>
      <c r="G132" s="139" t="s">
        <v>795</v>
      </c>
      <c r="H132" s="144">
        <v>9298</v>
      </c>
      <c r="I132" s="144">
        <v>8825</v>
      </c>
      <c r="J132" s="144">
        <v>473</v>
      </c>
      <c r="K132" s="141">
        <v>5.0999999999999996</v>
      </c>
      <c r="L132" s="92"/>
    </row>
    <row r="133" spans="1:12" ht="11.4" customHeight="1">
      <c r="A133" s="106" t="s">
        <v>214</v>
      </c>
      <c r="B133" s="107">
        <f>'LAUS File'!E911</f>
        <v>1912000</v>
      </c>
      <c r="C133" s="107">
        <f>'LAUS File'!E912</f>
        <v>1806400</v>
      </c>
      <c r="D133" s="107">
        <f>'LAUS File'!E913</f>
        <v>105600</v>
      </c>
      <c r="E133" s="108">
        <f>'LAUS File'!E914</f>
        <v>5.5</v>
      </c>
      <c r="G133" s="139" t="s">
        <v>797</v>
      </c>
      <c r="H133" s="144">
        <v>5195</v>
      </c>
      <c r="I133" s="144">
        <v>4900</v>
      </c>
      <c r="J133" s="144">
        <v>295</v>
      </c>
      <c r="K133" s="141">
        <v>5.7</v>
      </c>
      <c r="L133" s="92"/>
    </row>
    <row r="134" spans="1:12" ht="11.4" customHeight="1">
      <c r="A134" s="106" t="s">
        <v>166</v>
      </c>
      <c r="B134" s="107">
        <f>'LAUS File'!E874</f>
        <v>171031000</v>
      </c>
      <c r="C134" s="107">
        <f>'LAUS File'!E875</f>
        <v>163090000</v>
      </c>
      <c r="D134" s="107">
        <f>'LAUS File'!E876</f>
        <v>7941000</v>
      </c>
      <c r="E134" s="109">
        <f>'LAUS File'!E877</f>
        <v>4.5999999999999996</v>
      </c>
    </row>
    <row r="135" spans="1:12" ht="11.25" customHeight="1">
      <c r="A135" s="106"/>
      <c r="B135" s="58"/>
      <c r="C135" s="58"/>
      <c r="D135" s="58"/>
      <c r="E135" s="110"/>
    </row>
    <row r="136" spans="1:12" ht="11.25" customHeight="1">
      <c r="A136" s="111" t="s">
        <v>582</v>
      </c>
      <c r="B136" s="112"/>
      <c r="C136" s="112"/>
      <c r="D136" s="112"/>
      <c r="E136" s="113"/>
    </row>
    <row r="137" spans="1:12" ht="11.25" customHeight="1">
      <c r="A137" s="106" t="s">
        <v>214</v>
      </c>
      <c r="B137" s="107">
        <f>'LAUS File'!E906</f>
        <v>1931300</v>
      </c>
      <c r="C137" s="107">
        <f>'LAUS File'!E907</f>
        <v>1844300</v>
      </c>
      <c r="D137" s="107">
        <f>'LAUS File'!E908</f>
        <v>87000</v>
      </c>
      <c r="E137" s="109">
        <f>'LAUS File'!E909</f>
        <v>4.5</v>
      </c>
    </row>
    <row r="138" spans="1:12" ht="11.25" customHeight="1">
      <c r="A138" s="114" t="s">
        <v>166</v>
      </c>
      <c r="B138" s="115">
        <f>'LAUS File'!E879</f>
        <v>171882000</v>
      </c>
      <c r="C138" s="115">
        <f>'LAUS File'!E880</f>
        <v>164520000</v>
      </c>
      <c r="D138" s="115">
        <f>'LAUS File'!E881</f>
        <v>7362000</v>
      </c>
      <c r="E138" s="116">
        <f>'LAUS File'!E882</f>
        <v>4.3</v>
      </c>
    </row>
    <row r="139" spans="1:12" ht="11.25" customHeight="1">
      <c r="A139" s="90"/>
      <c r="B139" s="98"/>
      <c r="C139" s="98"/>
      <c r="D139" s="98"/>
      <c r="E139" s="91"/>
    </row>
    <row r="140" spans="1:12" ht="11.25" customHeight="1">
      <c r="A140" s="90"/>
      <c r="B140" s="98"/>
      <c r="C140" s="98"/>
      <c r="D140" s="98"/>
      <c r="E140" s="91"/>
    </row>
    <row r="141" spans="1:12" ht="11.25" customHeight="1">
      <c r="A141" s="62" t="s">
        <v>804</v>
      </c>
      <c r="C141" s="98"/>
      <c r="D141" s="98"/>
      <c r="E141" s="91"/>
    </row>
    <row r="142" spans="1:12" ht="11.25" customHeight="1">
      <c r="A142" s="62" t="s">
        <v>805</v>
      </c>
      <c r="C142" s="98"/>
      <c r="D142" s="98"/>
      <c r="E142" s="91"/>
    </row>
    <row r="143" spans="1:12" ht="11.25" customHeight="1">
      <c r="A143" s="62" t="s">
        <v>806</v>
      </c>
      <c r="C143" s="98"/>
      <c r="D143" s="98"/>
      <c r="E143" s="91"/>
    </row>
    <row r="144" spans="1:12" ht="11.25" customHeight="1">
      <c r="A144" s="90"/>
      <c r="B144" s="98"/>
      <c r="C144" s="98"/>
      <c r="D144" s="98"/>
      <c r="E144" s="91"/>
    </row>
  </sheetData>
  <mergeCells count="10">
    <mergeCell ref="A84:K84"/>
    <mergeCell ref="A9:K9"/>
    <mergeCell ref="A79:K79"/>
    <mergeCell ref="A80:K80"/>
    <mergeCell ref="A81:K81"/>
    <mergeCell ref="A4:K4"/>
    <mergeCell ref="A5:K5"/>
    <mergeCell ref="A6:K6"/>
    <mergeCell ref="A7:K7"/>
    <mergeCell ref="A82:K82"/>
  </mergeCells>
  <phoneticPr fontId="15" type="noConversion"/>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44"/>
  <sheetViews>
    <sheetView showGridLines="0" topLeftCell="A35" workbookViewId="0">
      <selection activeCell="A8" sqref="A8"/>
    </sheetView>
  </sheetViews>
  <sheetFormatPr defaultColWidth="9.08984375" defaultRowHeight="12.5"/>
  <cols>
    <col min="1" max="1" width="14.6328125" style="62" customWidth="1"/>
    <col min="2" max="2" width="11.36328125" style="62" customWidth="1"/>
    <col min="3" max="3" width="10.6328125" style="62" customWidth="1"/>
    <col min="4" max="4" width="10.453125" style="62" customWidth="1"/>
    <col min="5" max="5" width="6.36328125" style="72" customWidth="1"/>
    <col min="6" max="6" width="5.36328125" style="62" customWidth="1"/>
    <col min="7" max="7" width="13.453125" style="62" customWidth="1"/>
    <col min="8" max="8" width="11.08984375" style="62" customWidth="1"/>
    <col min="9" max="9" width="10.6328125" style="62" customWidth="1"/>
    <col min="10" max="10" width="10.08984375" style="62" customWidth="1"/>
    <col min="11" max="11" width="6.90625" style="62" customWidth="1"/>
    <col min="12" max="16384" width="9.08984375" style="62"/>
  </cols>
  <sheetData>
    <row r="1" spans="1:12" ht="11.15" customHeight="1">
      <c r="A1" s="58" t="s">
        <v>568</v>
      </c>
      <c r="B1" s="58"/>
      <c r="C1" s="58"/>
      <c r="D1" s="58"/>
      <c r="E1" s="59"/>
      <c r="F1" s="60" t="s">
        <v>569</v>
      </c>
      <c r="G1" s="58"/>
      <c r="H1" s="58"/>
      <c r="I1" s="58"/>
      <c r="J1" s="58"/>
      <c r="K1" s="61" t="s">
        <v>570</v>
      </c>
      <c r="L1" s="61"/>
    </row>
    <row r="2" spans="1:12" ht="11.15" customHeight="1">
      <c r="A2" s="58" t="s">
        <v>5</v>
      </c>
      <c r="B2" s="58"/>
      <c r="C2" s="58"/>
      <c r="D2" s="58"/>
      <c r="E2" s="59"/>
      <c r="F2" s="58"/>
      <c r="G2" s="58"/>
      <c r="H2" s="58" t="s">
        <v>148</v>
      </c>
      <c r="I2" s="60"/>
      <c r="J2" s="61" t="s">
        <v>571</v>
      </c>
      <c r="K2" s="58"/>
      <c r="L2" s="58"/>
    </row>
    <row r="3" spans="1:12" ht="11.15" customHeight="1">
      <c r="A3" s="63" t="s">
        <v>572</v>
      </c>
      <c r="B3" s="58"/>
      <c r="C3" s="58"/>
      <c r="D3" s="58"/>
      <c r="E3" s="59"/>
      <c r="F3" s="58"/>
      <c r="G3" s="58"/>
      <c r="H3" s="58"/>
      <c r="I3" s="58"/>
      <c r="J3" s="58"/>
      <c r="K3" s="64" t="s">
        <v>573</v>
      </c>
      <c r="L3" s="64"/>
    </row>
    <row r="4" spans="1:12" ht="28.5" customHeight="1">
      <c r="A4" s="158" t="s">
        <v>214</v>
      </c>
      <c r="B4" s="158"/>
      <c r="C4" s="158"/>
      <c r="D4" s="158"/>
      <c r="E4" s="158"/>
      <c r="F4" s="158"/>
      <c r="G4" s="158"/>
      <c r="H4" s="158"/>
      <c r="I4" s="158"/>
      <c r="J4" s="158"/>
      <c r="K4" s="158"/>
      <c r="L4" s="65"/>
    </row>
    <row r="5" spans="1:12" s="67" customFormat="1" ht="12.9" customHeight="1">
      <c r="A5" s="159" t="s">
        <v>574</v>
      </c>
      <c r="B5" s="159"/>
      <c r="C5" s="159"/>
      <c r="D5" s="159"/>
      <c r="E5" s="159"/>
      <c r="F5" s="159"/>
      <c r="G5" s="159"/>
      <c r="H5" s="159"/>
      <c r="I5" s="159"/>
      <c r="J5" s="159"/>
      <c r="K5" s="159"/>
      <c r="L5" s="66"/>
    </row>
    <row r="6" spans="1:12" ht="12.9" customHeight="1">
      <c r="A6" s="160" t="s">
        <v>575</v>
      </c>
      <c r="B6" s="160"/>
      <c r="C6" s="160"/>
      <c r="D6" s="160"/>
      <c r="E6" s="160"/>
      <c r="F6" s="160"/>
      <c r="G6" s="160"/>
      <c r="H6" s="160"/>
      <c r="I6" s="160"/>
      <c r="J6" s="160"/>
      <c r="K6" s="160"/>
      <c r="L6" s="68"/>
    </row>
    <row r="7" spans="1:12" ht="12" customHeight="1">
      <c r="A7" s="161" t="s">
        <v>844</v>
      </c>
      <c r="B7" s="161"/>
      <c r="C7" s="161"/>
      <c r="D7" s="161"/>
      <c r="E7" s="161"/>
      <c r="F7" s="161"/>
      <c r="G7" s="161"/>
      <c r="H7" s="161"/>
      <c r="I7" s="161"/>
      <c r="J7" s="161"/>
      <c r="K7" s="161"/>
      <c r="L7" s="69"/>
    </row>
    <row r="8" spans="1:12" ht="5.15" customHeight="1">
      <c r="A8" s="70"/>
      <c r="B8" s="71"/>
      <c r="C8" s="71"/>
      <c r="D8" s="71"/>
      <c r="F8" s="71"/>
      <c r="G8" s="71"/>
      <c r="H8" s="71"/>
      <c r="I8" s="71"/>
      <c r="J8" s="71"/>
      <c r="K8" s="71"/>
      <c r="L8" s="71"/>
    </row>
    <row r="9" spans="1:12" ht="11.4" customHeight="1">
      <c r="A9" s="164" t="s">
        <v>576</v>
      </c>
      <c r="B9" s="164"/>
      <c r="C9" s="164"/>
      <c r="D9" s="164"/>
      <c r="E9" s="164"/>
      <c r="F9" s="164"/>
      <c r="G9" s="164"/>
      <c r="H9" s="164"/>
      <c r="I9" s="164"/>
      <c r="J9" s="164"/>
      <c r="K9" s="164"/>
      <c r="L9" s="73"/>
    </row>
    <row r="10" spans="1:12" ht="5.15" customHeight="1">
      <c r="A10" s="70" t="s">
        <v>148</v>
      </c>
      <c r="B10" s="71"/>
      <c r="C10" s="71"/>
      <c r="D10" s="71"/>
      <c r="F10" s="71"/>
      <c r="G10" s="71"/>
      <c r="H10" s="71"/>
      <c r="I10" s="71"/>
      <c r="J10" s="71"/>
      <c r="K10" s="71"/>
      <c r="L10" s="71"/>
    </row>
    <row r="11" spans="1:12" s="79" customFormat="1" ht="11.4" customHeight="1">
      <c r="A11" s="74" t="s">
        <v>577</v>
      </c>
      <c r="B11" s="75" t="s">
        <v>169</v>
      </c>
      <c r="C11" s="75" t="s">
        <v>578</v>
      </c>
      <c r="D11" s="75" t="s">
        <v>168</v>
      </c>
      <c r="E11" s="76" t="s">
        <v>154</v>
      </c>
      <c r="F11" s="77"/>
      <c r="G11" s="78" t="s">
        <v>577</v>
      </c>
      <c r="H11" s="75" t="s">
        <v>169</v>
      </c>
      <c r="I11" s="75" t="s">
        <v>578</v>
      </c>
      <c r="J11" s="75" t="s">
        <v>168</v>
      </c>
      <c r="K11" s="76" t="s">
        <v>154</v>
      </c>
      <c r="L11" s="75"/>
    </row>
    <row r="12" spans="1:12" s="79" customFormat="1" ht="5.15" customHeight="1">
      <c r="A12" s="74"/>
      <c r="B12" s="75"/>
      <c r="C12" s="75"/>
      <c r="D12" s="75"/>
      <c r="E12" s="76"/>
      <c r="F12" s="77"/>
      <c r="G12" s="78"/>
      <c r="H12" s="75"/>
      <c r="I12" s="75"/>
      <c r="J12" s="75"/>
      <c r="K12" s="76"/>
      <c r="L12" s="75"/>
    </row>
    <row r="13" spans="1:12" ht="11.4" customHeight="1">
      <c r="A13" s="80" t="s">
        <v>635</v>
      </c>
      <c r="B13" s="81"/>
      <c r="C13" s="81"/>
      <c r="D13" s="81"/>
      <c r="E13" s="82"/>
      <c r="G13" s="83" t="s">
        <v>800</v>
      </c>
      <c r="H13" s="81"/>
      <c r="I13" s="146"/>
      <c r="J13" s="147"/>
      <c r="K13" s="147"/>
      <c r="L13" s="84"/>
    </row>
    <row r="14" spans="1:12" ht="11.4" customHeight="1">
      <c r="A14" s="81"/>
      <c r="B14" s="85">
        <f>'LAUS File'!F806</f>
        <v>0</v>
      </c>
      <c r="C14" s="85">
        <f>'LAUS File'!F807</f>
        <v>0</v>
      </c>
      <c r="D14" s="85">
        <f>'LAUS File'!F808</f>
        <v>0</v>
      </c>
      <c r="E14" s="86">
        <f>'LAUS File'!F809</f>
        <v>0</v>
      </c>
      <c r="L14" s="89"/>
    </row>
    <row r="15" spans="1:12" ht="11.4" customHeight="1">
      <c r="A15" s="139" t="s">
        <v>636</v>
      </c>
      <c r="B15" s="140">
        <f>'LAUS File'!F74</f>
        <v>0</v>
      </c>
      <c r="C15" s="140">
        <f>'LAUS File'!F75</f>
        <v>0</v>
      </c>
      <c r="D15" s="140">
        <f>'LAUS File'!F76</f>
        <v>0</v>
      </c>
      <c r="E15" s="141">
        <f>'LAUS File'!F77</f>
        <v>0</v>
      </c>
      <c r="G15" s="142" t="s">
        <v>713</v>
      </c>
      <c r="H15" s="140">
        <f>'LAUS File'!F306</f>
        <v>0</v>
      </c>
      <c r="I15" s="140">
        <f>'LAUS File'!F307</f>
        <v>0</v>
      </c>
      <c r="J15" s="140">
        <f>'LAUS File'!F308</f>
        <v>0</v>
      </c>
      <c r="K15" s="143">
        <f>'LAUS File'!F309</f>
        <v>0</v>
      </c>
      <c r="L15" s="92"/>
    </row>
    <row r="16" spans="1:12" ht="11.4" customHeight="1">
      <c r="A16" s="139" t="s">
        <v>637</v>
      </c>
      <c r="B16" s="140">
        <f>'LAUS File'!F98</f>
        <v>0</v>
      </c>
      <c r="C16" s="140">
        <f>'LAUS File'!F99</f>
        <v>0</v>
      </c>
      <c r="D16" s="140">
        <f>'LAUS File'!F100</f>
        <v>0</v>
      </c>
      <c r="E16" s="141">
        <f>'LAUS File'!F101</f>
        <v>0</v>
      </c>
      <c r="G16" s="142" t="s">
        <v>716</v>
      </c>
      <c r="H16" s="140">
        <f>'LAUS File'!F318</f>
        <v>0</v>
      </c>
      <c r="I16" s="140">
        <f>'LAUS File'!F319</f>
        <v>0</v>
      </c>
      <c r="J16" s="140">
        <f>'LAUS File'!F320</f>
        <v>0</v>
      </c>
      <c r="K16" s="141">
        <f>'LAUS File'!F321</f>
        <v>0</v>
      </c>
      <c r="L16" s="92"/>
    </row>
    <row r="17" spans="1:12" ht="11.4" customHeight="1">
      <c r="A17" s="142" t="s">
        <v>638</v>
      </c>
      <c r="B17" s="140">
        <f>'LAUS File'!F102</f>
        <v>0</v>
      </c>
      <c r="C17" s="140">
        <f>'LAUS File'!F103</f>
        <v>0</v>
      </c>
      <c r="D17" s="140">
        <f>'LAUS File'!F104</f>
        <v>0</v>
      </c>
      <c r="E17" s="141">
        <f>'LAUS File'!F105</f>
        <v>0</v>
      </c>
      <c r="G17" s="142" t="s">
        <v>721</v>
      </c>
      <c r="H17" s="140">
        <f>'LAUS File'!F338</f>
        <v>0</v>
      </c>
      <c r="I17" s="140">
        <f>'LAUS File'!F339</f>
        <v>0</v>
      </c>
      <c r="J17" s="140">
        <f>'LAUS File'!F340</f>
        <v>0</v>
      </c>
      <c r="K17" s="141">
        <f>'LAUS File'!F341</f>
        <v>0</v>
      </c>
      <c r="L17" s="92"/>
    </row>
    <row r="18" spans="1:12" ht="11.4" customHeight="1">
      <c r="A18" s="139" t="s">
        <v>639</v>
      </c>
      <c r="B18" s="140">
        <f>'LAUS File'!F110</f>
        <v>0</v>
      </c>
      <c r="C18" s="140">
        <f>'LAUS File'!F111</f>
        <v>0</v>
      </c>
      <c r="D18" s="140">
        <f>'LAUS File'!F112</f>
        <v>0</v>
      </c>
      <c r="E18" s="141">
        <f>'LAUS File'!F113</f>
        <v>0</v>
      </c>
      <c r="G18" s="142" t="s">
        <v>723</v>
      </c>
      <c r="H18" s="140">
        <f>'LAUS File'!F346</f>
        <v>0</v>
      </c>
      <c r="I18" s="140">
        <f>'LAUS File'!F347</f>
        <v>0</v>
      </c>
      <c r="J18" s="140">
        <f>'LAUS File'!F348</f>
        <v>0</v>
      </c>
      <c r="K18" s="141">
        <f>'LAUS File'!F349</f>
        <v>0</v>
      </c>
      <c r="L18" s="92"/>
    </row>
    <row r="19" spans="1:12" ht="11.4" customHeight="1">
      <c r="A19" s="139" t="s">
        <v>157</v>
      </c>
      <c r="B19" s="140">
        <f>'LAUS File'!F174</f>
        <v>0</v>
      </c>
      <c r="C19" s="140">
        <f>'LAUS File'!F175</f>
        <v>0</v>
      </c>
      <c r="D19" s="140">
        <f>'LAUS File'!F176</f>
        <v>0</v>
      </c>
      <c r="E19" s="141">
        <f>'LAUS File'!F177</f>
        <v>0</v>
      </c>
      <c r="G19" s="142" t="s">
        <v>724</v>
      </c>
      <c r="H19" s="140">
        <f>'LAUS File'!F350</f>
        <v>0</v>
      </c>
      <c r="I19" s="140">
        <f>'LAUS File'!F351</f>
        <v>0</v>
      </c>
      <c r="J19" s="140">
        <f>'LAUS File'!F352</f>
        <v>0</v>
      </c>
      <c r="K19" s="141">
        <f>'LAUS File'!F353</f>
        <v>0</v>
      </c>
      <c r="L19" s="92"/>
    </row>
    <row r="20" spans="1:12" ht="11.4" customHeight="1">
      <c r="A20" s="139" t="s">
        <v>640</v>
      </c>
      <c r="B20" s="140">
        <f>'LAUS File'!F178</f>
        <v>0</v>
      </c>
      <c r="C20" s="140">
        <f>'LAUS File'!F179</f>
        <v>0</v>
      </c>
      <c r="D20" s="140">
        <f>'LAUS File'!F180</f>
        <v>0</v>
      </c>
      <c r="E20" s="141">
        <f>'LAUS File'!F181</f>
        <v>0</v>
      </c>
      <c r="G20" s="142" t="s">
        <v>725</v>
      </c>
      <c r="H20" s="140">
        <f>'LAUS File'!F354</f>
        <v>0</v>
      </c>
      <c r="I20" s="140">
        <f>'LAUS File'!F355</f>
        <v>0</v>
      </c>
      <c r="J20" s="140">
        <f>'LAUS File'!F356</f>
        <v>0</v>
      </c>
      <c r="K20" s="141">
        <f>'LAUS File'!F357</f>
        <v>0</v>
      </c>
      <c r="L20" s="92"/>
    </row>
    <row r="21" spans="1:12" ht="11.4" customHeight="1">
      <c r="A21" s="142" t="s">
        <v>641</v>
      </c>
      <c r="B21" s="140">
        <f>'LAUS File'!F222</f>
        <v>0</v>
      </c>
      <c r="C21" s="140">
        <f>'LAUS File'!F223</f>
        <v>0</v>
      </c>
      <c r="D21" s="140">
        <f>'LAUS File'!F224</f>
        <v>0</v>
      </c>
      <c r="E21" s="141">
        <f>'LAUS File'!F225</f>
        <v>0</v>
      </c>
      <c r="G21" s="142" t="s">
        <v>728</v>
      </c>
      <c r="H21" s="140">
        <f>'LAUS File'!F366</f>
        <v>0</v>
      </c>
      <c r="I21" s="140">
        <f>'LAUS File'!F367</f>
        <v>0</v>
      </c>
      <c r="J21" s="140">
        <f>'LAUS File'!F368</f>
        <v>0</v>
      </c>
      <c r="K21" s="141">
        <f>'LAUS File'!F369</f>
        <v>0</v>
      </c>
      <c r="L21" s="92"/>
    </row>
    <row r="22" spans="1:12" ht="11.4" customHeight="1">
      <c r="A22" s="139" t="s">
        <v>642</v>
      </c>
      <c r="B22" s="140">
        <f>'LAUS File'!F242</f>
        <v>0</v>
      </c>
      <c r="C22" s="140">
        <f>'LAUS File'!F243</f>
        <v>0</v>
      </c>
      <c r="D22" s="140">
        <f>'LAUS File'!F244</f>
        <v>0</v>
      </c>
      <c r="E22" s="141">
        <f>'LAUS File'!F245</f>
        <v>0</v>
      </c>
      <c r="G22" s="142" t="s">
        <v>729</v>
      </c>
      <c r="H22" s="140">
        <f>'LAUS File'!F370</f>
        <v>0</v>
      </c>
      <c r="I22" s="140">
        <f>'LAUS File'!F371</f>
        <v>0</v>
      </c>
      <c r="J22" s="140">
        <f>'LAUS File'!F372</f>
        <v>0</v>
      </c>
      <c r="K22" s="141">
        <f>'LAUS File'!F373</f>
        <v>0</v>
      </c>
      <c r="L22" s="92"/>
    </row>
    <row r="23" spans="1:12" ht="11.4" customHeight="1">
      <c r="A23" s="139" t="s">
        <v>643</v>
      </c>
      <c r="B23" s="140">
        <f>'LAUS File'!F266</f>
        <v>0</v>
      </c>
      <c r="C23" s="140">
        <f>'LAUS File'!F267</f>
        <v>0</v>
      </c>
      <c r="D23" s="140">
        <f>'LAUS File'!F268</f>
        <v>0</v>
      </c>
      <c r="E23" s="141">
        <f>'LAUS File'!F269</f>
        <v>0</v>
      </c>
      <c r="G23" s="142" t="s">
        <v>734</v>
      </c>
      <c r="H23" s="140">
        <f>'LAUS File'!F394</f>
        <v>0</v>
      </c>
      <c r="I23" s="140">
        <f>'LAUS File'!F395</f>
        <v>0</v>
      </c>
      <c r="J23" s="140">
        <f>'LAUS File'!F396</f>
        <v>0</v>
      </c>
      <c r="K23" s="141">
        <f>'LAUS File'!F397</f>
        <v>0</v>
      </c>
      <c r="L23" s="92"/>
    </row>
    <row r="24" spans="1:12" ht="11.4" customHeight="1">
      <c r="A24" s="142" t="s">
        <v>644</v>
      </c>
      <c r="B24" s="140">
        <f>'LAUS File'!F378</f>
        <v>0</v>
      </c>
      <c r="C24" s="140">
        <f>'LAUS File'!F379</f>
        <v>0</v>
      </c>
      <c r="D24" s="140">
        <f>'LAUS File'!F380</f>
        <v>0</v>
      </c>
      <c r="E24" s="141">
        <f>'LAUS File'!F381</f>
        <v>0</v>
      </c>
      <c r="G24" s="142" t="s">
        <v>736</v>
      </c>
      <c r="H24" s="140">
        <f>'LAUS File'!F414</f>
        <v>0</v>
      </c>
      <c r="I24" s="140">
        <f>'LAUS File'!F415</f>
        <v>0</v>
      </c>
      <c r="J24" s="140">
        <f>'LAUS File'!F416</f>
        <v>0</v>
      </c>
      <c r="K24" s="141">
        <f>'LAUS File'!F417</f>
        <v>0</v>
      </c>
      <c r="L24" s="92"/>
    </row>
    <row r="25" spans="1:12" ht="11.4" customHeight="1">
      <c r="A25" s="142" t="s">
        <v>645</v>
      </c>
      <c r="B25" s="140">
        <f>'LAUS File'!F398</f>
        <v>0</v>
      </c>
      <c r="C25" s="140">
        <f>'LAUS File'!F399</f>
        <v>0</v>
      </c>
      <c r="D25" s="140">
        <f>'LAUS File'!F400</f>
        <v>0</v>
      </c>
      <c r="E25" s="141">
        <f>'LAUS File'!F401</f>
        <v>0</v>
      </c>
      <c r="G25" s="142" t="s">
        <v>744</v>
      </c>
      <c r="H25" s="140">
        <f>'LAUS File'!F458</f>
        <v>0</v>
      </c>
      <c r="I25" s="140">
        <f>'LAUS File'!F459</f>
        <v>0</v>
      </c>
      <c r="J25" s="140">
        <f>'LAUS File'!F460</f>
        <v>0</v>
      </c>
      <c r="K25" s="141">
        <f>'LAUS File'!F461</f>
        <v>0</v>
      </c>
      <c r="L25" s="92"/>
    </row>
    <row r="26" spans="1:12" ht="11.4" customHeight="1">
      <c r="A26" s="139" t="s">
        <v>646</v>
      </c>
      <c r="B26" s="140">
        <f>'LAUS File'!F402</f>
        <v>0</v>
      </c>
      <c r="C26" s="140">
        <f>'LAUS File'!F403</f>
        <v>0</v>
      </c>
      <c r="D26" s="140">
        <f>'LAUS File'!F404</f>
        <v>0</v>
      </c>
      <c r="E26" s="141">
        <f>'LAUS File'!F405</f>
        <v>0</v>
      </c>
      <c r="G26" s="142" t="s">
        <v>745</v>
      </c>
      <c r="H26" s="140">
        <f>'LAUS File'!F462</f>
        <v>0</v>
      </c>
      <c r="I26" s="140">
        <f>'LAUS File'!F463</f>
        <v>0</v>
      </c>
      <c r="J26" s="140">
        <f>'LAUS File'!F464</f>
        <v>0</v>
      </c>
      <c r="K26" s="141">
        <f>'LAUS File'!F465</f>
        <v>0</v>
      </c>
      <c r="L26" s="92"/>
    </row>
    <row r="27" spans="1:12" ht="11.4" customHeight="1">
      <c r="A27" s="139" t="s">
        <v>647</v>
      </c>
      <c r="B27" s="140">
        <f>'LAUS File'!F422</f>
        <v>0</v>
      </c>
      <c r="C27" s="140">
        <f>'LAUS File'!F423</f>
        <v>0</v>
      </c>
      <c r="D27" s="140">
        <f>'LAUS File'!F424</f>
        <v>0</v>
      </c>
      <c r="E27" s="141">
        <f>'LAUS File'!F425</f>
        <v>0</v>
      </c>
      <c r="G27" s="142" t="s">
        <v>749</v>
      </c>
      <c r="H27" s="140">
        <f>'LAUS File'!F478</f>
        <v>0</v>
      </c>
      <c r="I27" s="140">
        <f>'LAUS File'!F479</f>
        <v>0</v>
      </c>
      <c r="J27" s="140">
        <f>'LAUS File'!F480</f>
        <v>0</v>
      </c>
      <c r="K27" s="141">
        <f>'LAUS File'!F481</f>
        <v>0</v>
      </c>
      <c r="L27" s="92"/>
    </row>
    <row r="28" spans="1:12" ht="11.4" customHeight="1">
      <c r="A28" s="139" t="s">
        <v>648</v>
      </c>
      <c r="B28" s="140">
        <f>'LAUS File'!F426</f>
        <v>0</v>
      </c>
      <c r="C28" s="140">
        <f>'LAUS File'!F427</f>
        <v>0</v>
      </c>
      <c r="D28" s="140">
        <f>'LAUS File'!F428</f>
        <v>0</v>
      </c>
      <c r="E28" s="141">
        <f>'LAUS File'!F429</f>
        <v>0</v>
      </c>
      <c r="G28" s="142" t="s">
        <v>752</v>
      </c>
      <c r="H28" s="140">
        <f>'LAUS File'!F490</f>
        <v>0</v>
      </c>
      <c r="I28" s="140">
        <f>'LAUS File'!F491</f>
        <v>0</v>
      </c>
      <c r="J28" s="140">
        <f>'LAUS File'!F492</f>
        <v>0</v>
      </c>
      <c r="K28" s="141">
        <f>'LAUS File'!F493</f>
        <v>0</v>
      </c>
      <c r="L28" s="92"/>
    </row>
    <row r="29" spans="1:12" ht="11.4" customHeight="1">
      <c r="A29" s="139" t="s">
        <v>649</v>
      </c>
      <c r="B29" s="140">
        <f>'LAUS File'!F450</f>
        <v>0</v>
      </c>
      <c r="C29" s="140">
        <f>'LAUS File'!F451</f>
        <v>0</v>
      </c>
      <c r="D29" s="140">
        <f>'LAUS File'!F452</f>
        <v>0</v>
      </c>
      <c r="E29" s="141">
        <f>'LAUS File'!F453</f>
        <v>0</v>
      </c>
      <c r="G29" s="142" t="s">
        <v>756</v>
      </c>
      <c r="H29" s="140">
        <f>'LAUS File'!F514</f>
        <v>0</v>
      </c>
      <c r="I29" s="140">
        <f>'LAUS File'!F515</f>
        <v>0</v>
      </c>
      <c r="J29" s="140">
        <f>'LAUS File'!F516</f>
        <v>0</v>
      </c>
      <c r="K29" s="141">
        <f>'LAUS File'!F517</f>
        <v>0</v>
      </c>
      <c r="L29" s="92"/>
    </row>
    <row r="30" spans="1:12" ht="11.4" customHeight="1">
      <c r="A30" s="139" t="s">
        <v>650</v>
      </c>
      <c r="B30" s="140">
        <f>'LAUS File'!F506</f>
        <v>0</v>
      </c>
      <c r="C30" s="140">
        <f>'LAUS File'!F507</f>
        <v>0</v>
      </c>
      <c r="D30" s="140">
        <f>'LAUS File'!F508</f>
        <v>0</v>
      </c>
      <c r="E30" s="141">
        <f>'LAUS File'!F509</f>
        <v>0</v>
      </c>
      <c r="G30" s="142" t="s">
        <v>760</v>
      </c>
      <c r="H30" s="140">
        <f>'LAUS File'!F182</f>
        <v>0</v>
      </c>
      <c r="I30" s="140">
        <f>'LAUS File'!F183</f>
        <v>0</v>
      </c>
      <c r="J30" s="140">
        <f>'LAUS File'!F184</f>
        <v>0</v>
      </c>
      <c r="K30" s="141">
        <f>'LAUS File'!F185</f>
        <v>0</v>
      </c>
      <c r="L30" s="92"/>
    </row>
    <row r="31" spans="1:12" ht="11.4" customHeight="1">
      <c r="A31" s="142" t="s">
        <v>651</v>
      </c>
      <c r="B31" s="140">
        <f>'LAUS File'!F510</f>
        <v>0</v>
      </c>
      <c r="C31" s="140">
        <f>'LAUS File'!F511</f>
        <v>0</v>
      </c>
      <c r="D31" s="140">
        <f>'LAUS File'!F512</f>
        <v>0</v>
      </c>
      <c r="E31" s="141">
        <f>'LAUS File'!F513</f>
        <v>0</v>
      </c>
      <c r="G31" s="142" t="s">
        <v>765</v>
      </c>
      <c r="H31" s="140">
        <f>'LAUS File'!F550</f>
        <v>0</v>
      </c>
      <c r="I31" s="140">
        <f>'LAUS File'!F551</f>
        <v>0</v>
      </c>
      <c r="J31" s="140">
        <f>'LAUS File'!F552</f>
        <v>0</v>
      </c>
      <c r="K31" s="141">
        <f>'LAUS File'!F553</f>
        <v>0</v>
      </c>
      <c r="L31" s="92"/>
    </row>
    <row r="32" spans="1:12" ht="11.4" customHeight="1">
      <c r="A32" s="142" t="s">
        <v>652</v>
      </c>
      <c r="B32" s="140">
        <f>'LAUS File'!F546</f>
        <v>0</v>
      </c>
      <c r="C32" s="140">
        <f>'LAUS File'!F547</f>
        <v>0</v>
      </c>
      <c r="D32" s="140">
        <f>'LAUS File'!F548</f>
        <v>0</v>
      </c>
      <c r="E32" s="141">
        <f>'LAUS File'!F549</f>
        <v>0</v>
      </c>
      <c r="G32" s="142" t="s">
        <v>766</v>
      </c>
      <c r="H32" s="140">
        <f>'LAUS File'!F554</f>
        <v>0</v>
      </c>
      <c r="I32" s="140">
        <f>'LAUS File'!F555</f>
        <v>0</v>
      </c>
      <c r="J32" s="140">
        <f>'LAUS File'!F556</f>
        <v>0</v>
      </c>
      <c r="K32" s="141">
        <f>'LAUS File'!F557</f>
        <v>0</v>
      </c>
      <c r="L32" s="92"/>
    </row>
    <row r="33" spans="1:12" ht="11.4" customHeight="1">
      <c r="A33" s="139" t="s">
        <v>653</v>
      </c>
      <c r="B33" s="140">
        <f>'LAUS File'!F578</f>
        <v>0</v>
      </c>
      <c r="C33" s="140">
        <f>'LAUS File'!F579</f>
        <v>0</v>
      </c>
      <c r="D33" s="140">
        <f>'LAUS File'!F580</f>
        <v>0</v>
      </c>
      <c r="E33" s="141">
        <f>'LAUS File'!F581</f>
        <v>0</v>
      </c>
      <c r="G33" s="142" t="s">
        <v>768</v>
      </c>
      <c r="H33" s="140">
        <f>'LAUS File'!F562</f>
        <v>0</v>
      </c>
      <c r="I33" s="140">
        <f>'LAUS File'!F563</f>
        <v>0</v>
      </c>
      <c r="J33" s="140">
        <f>'LAUS File'!F564</f>
        <v>0</v>
      </c>
      <c r="K33" s="141">
        <f>'LAUS File'!F565</f>
        <v>0</v>
      </c>
      <c r="L33" s="92"/>
    </row>
    <row r="34" spans="1:12" ht="11.4" customHeight="1">
      <c r="A34" s="139" t="s">
        <v>654</v>
      </c>
      <c r="B34" s="140">
        <f>'LAUS File'!F590</f>
        <v>0</v>
      </c>
      <c r="C34" s="140">
        <f>'LAUS File'!F591</f>
        <v>0</v>
      </c>
      <c r="D34" s="140">
        <f>'LAUS File'!F592</f>
        <v>0</v>
      </c>
      <c r="E34" s="141">
        <f>'LAUS File'!F593</f>
        <v>0</v>
      </c>
      <c r="G34" s="142" t="s">
        <v>769</v>
      </c>
      <c r="H34" s="140">
        <f>'LAUS File'!F566</f>
        <v>0</v>
      </c>
      <c r="I34" s="140">
        <f>'LAUS File'!F567</f>
        <v>0</v>
      </c>
      <c r="J34" s="140">
        <f>'LAUS File'!F568</f>
        <v>0</v>
      </c>
      <c r="K34" s="141">
        <f>'LAUS File'!F569</f>
        <v>0</v>
      </c>
      <c r="L34" s="92"/>
    </row>
    <row r="35" spans="1:12" ht="11.4" customHeight="1">
      <c r="A35" s="142" t="s">
        <v>655</v>
      </c>
      <c r="B35" s="140">
        <f>'LAUS File'!F614</f>
        <v>0</v>
      </c>
      <c r="C35" s="140">
        <f>'LAUS File'!F615</f>
        <v>0</v>
      </c>
      <c r="D35" s="140">
        <f>'LAUS File'!F616</f>
        <v>0</v>
      </c>
      <c r="E35" s="141">
        <f>'LAUS File'!F617</f>
        <v>0</v>
      </c>
      <c r="G35" s="142" t="s">
        <v>771</v>
      </c>
      <c r="H35" s="140">
        <f>'LAUS File'!F574</f>
        <v>0</v>
      </c>
      <c r="I35" s="140">
        <f>'LAUS File'!F575</f>
        <v>0</v>
      </c>
      <c r="J35" s="140">
        <f>'LAUS File'!F576</f>
        <v>0</v>
      </c>
      <c r="K35" s="141">
        <f>'LAUS File'!F577</f>
        <v>0</v>
      </c>
      <c r="L35" s="92"/>
    </row>
    <row r="36" spans="1:12" ht="11.4" customHeight="1">
      <c r="A36" s="142" t="s">
        <v>656</v>
      </c>
      <c r="B36" s="140">
        <f>'LAUS File'!F666</f>
        <v>0</v>
      </c>
      <c r="C36" s="140">
        <f>'LAUS File'!F667</f>
        <v>0</v>
      </c>
      <c r="D36" s="140">
        <f>'LAUS File'!F668</f>
        <v>0</v>
      </c>
      <c r="E36" s="141">
        <f>'LAUS File'!F669</f>
        <v>0</v>
      </c>
      <c r="G36" s="142" t="s">
        <v>774</v>
      </c>
      <c r="H36" s="140">
        <f>'LAUS File'!F594</f>
        <v>0</v>
      </c>
      <c r="I36" s="140">
        <f>'LAUS File'!F595</f>
        <v>0</v>
      </c>
      <c r="J36" s="140">
        <f>'LAUS File'!F596</f>
        <v>0</v>
      </c>
      <c r="K36" s="141">
        <f>'LAUS File'!F597</f>
        <v>0</v>
      </c>
      <c r="L36" s="92"/>
    </row>
    <row r="37" spans="1:12" ht="11.4" customHeight="1">
      <c r="A37" s="142" t="s">
        <v>657</v>
      </c>
      <c r="B37" s="140">
        <f>'LAUS File'!F670</f>
        <v>0</v>
      </c>
      <c r="C37" s="140">
        <f>'LAUS File'!F671</f>
        <v>0</v>
      </c>
      <c r="D37" s="140">
        <f>'LAUS File'!F672</f>
        <v>0</v>
      </c>
      <c r="E37" s="141">
        <f>'LAUS File'!F673</f>
        <v>0</v>
      </c>
      <c r="G37" s="142" t="s">
        <v>777</v>
      </c>
      <c r="H37" s="140">
        <f>'LAUS File'!F606</f>
        <v>0</v>
      </c>
      <c r="I37" s="140">
        <f>'LAUS File'!F607</f>
        <v>0</v>
      </c>
      <c r="J37" s="140">
        <f>'LAUS File'!F608</f>
        <v>0</v>
      </c>
      <c r="K37" s="141">
        <f>'LAUS File'!F609</f>
        <v>0</v>
      </c>
      <c r="L37" s="92"/>
    </row>
    <row r="38" spans="1:12" ht="11.4" customHeight="1">
      <c r="A38" s="142" t="s">
        <v>658</v>
      </c>
      <c r="B38" s="140">
        <f>'LAUS File'!F682</f>
        <v>0</v>
      </c>
      <c r="C38" s="140">
        <f>'LAUS File'!F683</f>
        <v>0</v>
      </c>
      <c r="D38" s="140">
        <f>'LAUS File'!F684</f>
        <v>0</v>
      </c>
      <c r="E38" s="141">
        <f>'LAUS File'!F685</f>
        <v>0</v>
      </c>
      <c r="G38" s="142" t="s">
        <v>779</v>
      </c>
      <c r="H38" s="140">
        <f>'LAUS File'!F622</f>
        <v>0</v>
      </c>
      <c r="I38" s="140">
        <f>'LAUS File'!F623</f>
        <v>0</v>
      </c>
      <c r="J38" s="140">
        <f>'LAUS File'!F624</f>
        <v>0</v>
      </c>
      <c r="K38" s="141">
        <f>'LAUS File'!F625</f>
        <v>0</v>
      </c>
      <c r="L38" s="92"/>
    </row>
    <row r="39" spans="1:12" ht="11.4" customHeight="1">
      <c r="G39" s="142" t="s">
        <v>786</v>
      </c>
      <c r="H39" s="140">
        <f>'LAUS File'!F654</f>
        <v>0</v>
      </c>
      <c r="I39" s="140">
        <f>'LAUS File'!F655</f>
        <v>0</v>
      </c>
      <c r="J39" s="140">
        <f>'LAUS File'!F656</f>
        <v>0</v>
      </c>
      <c r="K39" s="141">
        <f>'LAUS File'!F657</f>
        <v>0</v>
      </c>
      <c r="L39" s="92"/>
    </row>
    <row r="40" spans="1:12" ht="11.4" customHeight="1">
      <c r="G40" s="142" t="s">
        <v>787</v>
      </c>
      <c r="H40" s="140">
        <f>'LAUS File'!F658</f>
        <v>0</v>
      </c>
      <c r="I40" s="140">
        <f>'LAUS File'!F659</f>
        <v>0</v>
      </c>
      <c r="J40" s="140">
        <f>'LAUS File'!F660</f>
        <v>0</v>
      </c>
      <c r="K40" s="141">
        <f>'LAUS File'!F661</f>
        <v>0</v>
      </c>
      <c r="L40" s="92"/>
    </row>
    <row r="41" spans="1:12" ht="11.4" customHeight="1">
      <c r="A41" s="80" t="s">
        <v>799</v>
      </c>
      <c r="B41" s="93"/>
      <c r="C41" s="93"/>
      <c r="D41" s="93"/>
      <c r="E41" s="94"/>
      <c r="G41" s="142" t="s">
        <v>789</v>
      </c>
      <c r="H41" s="140">
        <f>'LAUS File'!F674</f>
        <v>0</v>
      </c>
      <c r="I41" s="140">
        <f>'LAUS File'!F675</f>
        <v>0</v>
      </c>
      <c r="J41" s="140">
        <f>'LAUS File'!F676</f>
        <v>0</v>
      </c>
      <c r="K41" s="141">
        <f>'LAUS File'!F677</f>
        <v>0</v>
      </c>
      <c r="L41" s="92"/>
    </row>
    <row r="42" spans="1:12" ht="11.4" customHeight="1">
      <c r="A42" s="80"/>
      <c r="B42" s="93">
        <f>'LAUS File'!F810</f>
        <v>0</v>
      </c>
      <c r="C42" s="93">
        <f>'LAUS File'!F811</f>
        <v>0</v>
      </c>
      <c r="D42" s="93">
        <f>'LAUS File'!F812</f>
        <v>0</v>
      </c>
      <c r="E42" s="94">
        <f>'LAUS File'!F813</f>
        <v>0</v>
      </c>
      <c r="G42" s="142" t="s">
        <v>790</v>
      </c>
      <c r="H42" s="140">
        <f>'LAUS File'!F678</f>
        <v>0</v>
      </c>
      <c r="I42" s="140">
        <f>'LAUS File'!F679</f>
        <v>0</v>
      </c>
      <c r="J42" s="140">
        <f>'LAUS File'!F680</f>
        <v>0</v>
      </c>
      <c r="K42" s="141">
        <f>'LAUS File'!F681</f>
        <v>0</v>
      </c>
      <c r="L42" s="92"/>
    </row>
    <row r="43" spans="1:12" ht="11.4" customHeight="1">
      <c r="A43" s="139" t="s">
        <v>659</v>
      </c>
      <c r="B43" s="140">
        <f>'LAUS File'!F42</f>
        <v>0</v>
      </c>
      <c r="C43" s="140">
        <f>'LAUS File'!F43</f>
        <v>0</v>
      </c>
      <c r="D43" s="140">
        <f>'LAUS File'!F44</f>
        <v>0</v>
      </c>
      <c r="E43" s="141">
        <f>'LAUS File'!F45</f>
        <v>0</v>
      </c>
      <c r="G43" s="142" t="s">
        <v>793</v>
      </c>
      <c r="H43" s="140">
        <f>'LAUS File'!F694</f>
        <v>0</v>
      </c>
      <c r="I43" s="140">
        <f>'LAUS File'!F695</f>
        <v>0</v>
      </c>
      <c r="J43" s="140">
        <f>'LAUS File'!F696</f>
        <v>0</v>
      </c>
      <c r="K43" s="141">
        <f>'LAUS File'!F697</f>
        <v>0</v>
      </c>
      <c r="L43" s="92"/>
    </row>
    <row r="44" spans="1:12" ht="11.4" customHeight="1">
      <c r="A44" s="139" t="s">
        <v>662</v>
      </c>
      <c r="B44" s="140">
        <f>'LAUS File'!F54</f>
        <v>0</v>
      </c>
      <c r="C44" s="140">
        <f>'LAUS File'!F55</f>
        <v>0</v>
      </c>
      <c r="D44" s="140">
        <f>'LAUS File'!F56</f>
        <v>0</v>
      </c>
      <c r="E44" s="141">
        <f>'LAUS File'!F57</f>
        <v>0</v>
      </c>
      <c r="G44" s="142" t="s">
        <v>794</v>
      </c>
      <c r="H44" s="140">
        <f>'LAUS File'!F698</f>
        <v>0</v>
      </c>
      <c r="I44" s="140">
        <f>'LAUS File'!F699</f>
        <v>0</v>
      </c>
      <c r="J44" s="140">
        <f>'LAUS File'!F700</f>
        <v>0</v>
      </c>
      <c r="K44" s="141">
        <f>'LAUS File'!F701</f>
        <v>0</v>
      </c>
      <c r="L44" s="92"/>
    </row>
    <row r="45" spans="1:12" ht="11.4" customHeight="1">
      <c r="A45" s="139" t="s">
        <v>665</v>
      </c>
      <c r="B45" s="140">
        <f>'LAUS File'!F66</f>
        <v>0</v>
      </c>
      <c r="C45" s="140">
        <f>'LAUS File'!F67</f>
        <v>0</v>
      </c>
      <c r="D45" s="140">
        <f>'LAUS File'!F68</f>
        <v>0</v>
      </c>
      <c r="E45" s="141">
        <f>'LAUS File'!F69</f>
        <v>0</v>
      </c>
      <c r="L45" s="92"/>
    </row>
    <row r="46" spans="1:12" ht="11.4" customHeight="1">
      <c r="A46" s="139" t="s">
        <v>668</v>
      </c>
      <c r="B46" s="140">
        <f>'LAUS File'!F82</f>
        <v>0</v>
      </c>
      <c r="C46" s="140">
        <f>'LAUS File'!F83</f>
        <v>0</v>
      </c>
      <c r="D46" s="140">
        <f>'LAUS File'!F84</f>
        <v>0</v>
      </c>
      <c r="E46" s="141">
        <f>'LAUS File'!F85</f>
        <v>0</v>
      </c>
      <c r="L46" s="92"/>
    </row>
    <row r="47" spans="1:12" ht="11.4" customHeight="1">
      <c r="A47" s="139" t="s">
        <v>669</v>
      </c>
      <c r="B47" s="140">
        <f>'LAUS File'!F86</f>
        <v>0</v>
      </c>
      <c r="C47" s="140">
        <f>'LAUS File'!F87</f>
        <v>0</v>
      </c>
      <c r="D47" s="140">
        <f>'LAUS File'!F88</f>
        <v>0</v>
      </c>
      <c r="E47" s="141">
        <f>'LAUS File'!F89</f>
        <v>0</v>
      </c>
      <c r="G47" s="83" t="s">
        <v>159</v>
      </c>
      <c r="H47" s="95"/>
      <c r="I47" s="95"/>
      <c r="J47" s="95"/>
      <c r="K47" s="94"/>
      <c r="L47" s="92"/>
    </row>
    <row r="48" spans="1:12" ht="11.4" customHeight="1">
      <c r="A48" s="139" t="s">
        <v>677</v>
      </c>
      <c r="B48" s="140">
        <f>'LAUS File'!F130</f>
        <v>0</v>
      </c>
      <c r="C48" s="140">
        <f>'LAUS File'!F131</f>
        <v>0</v>
      </c>
      <c r="D48" s="140">
        <f>'LAUS File'!F132</f>
        <v>0</v>
      </c>
      <c r="E48" s="141">
        <f>'LAUS File'!F133</f>
        <v>0</v>
      </c>
      <c r="G48" s="83"/>
      <c r="H48" s="95">
        <f>'LAUS File'!F814</f>
        <v>0</v>
      </c>
      <c r="I48" s="95">
        <f>'LAUS File'!F815</f>
        <v>0</v>
      </c>
      <c r="J48" s="95">
        <f>'LAUS File'!F816</f>
        <v>0</v>
      </c>
      <c r="K48" s="94">
        <f>'LAUS File'!F817</f>
        <v>0</v>
      </c>
      <c r="L48" s="92"/>
    </row>
    <row r="49" spans="1:14" ht="11.4" customHeight="1">
      <c r="A49" s="139" t="s">
        <v>680</v>
      </c>
      <c r="B49" s="140">
        <f>'LAUS File'!F142</f>
        <v>0</v>
      </c>
      <c r="C49" s="140">
        <f>'LAUS File'!F143</f>
        <v>0</v>
      </c>
      <c r="D49" s="140">
        <f>'LAUS File'!F144</f>
        <v>0</v>
      </c>
      <c r="E49" s="141">
        <f>'LAUS File'!F145</f>
        <v>0</v>
      </c>
      <c r="G49" s="142" t="s">
        <v>666</v>
      </c>
      <c r="H49" s="144">
        <f>'LAUS File'!F70</f>
        <v>0</v>
      </c>
      <c r="I49" s="144">
        <f>'LAUS File'!F71</f>
        <v>0</v>
      </c>
      <c r="J49" s="144">
        <f>'LAUS File'!F72</f>
        <v>0</v>
      </c>
      <c r="K49" s="141">
        <f>'LAUS File'!F73</f>
        <v>0</v>
      </c>
      <c r="L49" s="92"/>
    </row>
    <row r="50" spans="1:14" ht="11.4" customHeight="1">
      <c r="A50" s="139" t="s">
        <v>681</v>
      </c>
      <c r="B50" s="140">
        <f>'LAUS File'!F146</f>
        <v>0</v>
      </c>
      <c r="C50" s="140">
        <f>'LAUS File'!F147</f>
        <v>0</v>
      </c>
      <c r="D50" s="140">
        <f>'LAUS File'!F148</f>
        <v>0</v>
      </c>
      <c r="E50" s="141">
        <f>'LAUS File'!F149</f>
        <v>0</v>
      </c>
      <c r="G50" s="142" t="s">
        <v>671</v>
      </c>
      <c r="H50" s="144">
        <f>'LAUS File'!F94</f>
        <v>0</v>
      </c>
      <c r="I50" s="144">
        <f>'LAUS File'!F95</f>
        <v>0</v>
      </c>
      <c r="J50" s="144">
        <f>'LAUS File'!F96</f>
        <v>0</v>
      </c>
      <c r="K50" s="141">
        <f>'LAUS File'!F97</f>
        <v>0</v>
      </c>
      <c r="L50" s="92"/>
    </row>
    <row r="51" spans="1:14" ht="11.4" customHeight="1">
      <c r="A51" s="139" t="s">
        <v>684</v>
      </c>
      <c r="B51" s="140">
        <f>'LAUS File'!F158</f>
        <v>0</v>
      </c>
      <c r="C51" s="140">
        <f>'LAUS File'!F159</f>
        <v>0</v>
      </c>
      <c r="D51" s="140">
        <f>'LAUS File'!F160</f>
        <v>0</v>
      </c>
      <c r="E51" s="141">
        <f>'LAUS File'!F161</f>
        <v>0</v>
      </c>
      <c r="G51" s="142" t="s">
        <v>695</v>
      </c>
      <c r="H51" s="144">
        <f>'LAUS File'!F214</f>
        <v>0</v>
      </c>
      <c r="I51" s="144">
        <f>'LAUS File'!F215</f>
        <v>0</v>
      </c>
      <c r="J51" s="144">
        <f>'LAUS File'!F216</f>
        <v>0</v>
      </c>
      <c r="K51" s="141">
        <f>'LAUS File'!F217</f>
        <v>0</v>
      </c>
      <c r="L51" s="92"/>
    </row>
    <row r="52" spans="1:14" ht="11.4" customHeight="1">
      <c r="A52" s="139" t="s">
        <v>686</v>
      </c>
      <c r="B52" s="140">
        <f>'LAUS File'!F166</f>
        <v>0</v>
      </c>
      <c r="C52" s="140">
        <f>'LAUS File'!F167</f>
        <v>0</v>
      </c>
      <c r="D52" s="140">
        <f>'LAUS File'!F168</f>
        <v>0</v>
      </c>
      <c r="E52" s="141">
        <f>'LAUS File'!F169</f>
        <v>0</v>
      </c>
      <c r="G52" s="142" t="s">
        <v>707</v>
      </c>
      <c r="H52" s="144">
        <f>'LAUS File'!F278</f>
        <v>0</v>
      </c>
      <c r="I52" s="144">
        <f>'LAUS File'!F279</f>
        <v>0</v>
      </c>
      <c r="J52" s="144">
        <f>'LAUS File'!F280</f>
        <v>0</v>
      </c>
      <c r="K52" s="141">
        <f>'LAUS File'!F281</f>
        <v>0</v>
      </c>
      <c r="L52" s="92"/>
    </row>
    <row r="53" spans="1:14" ht="11.4" customHeight="1">
      <c r="A53" s="139" t="s">
        <v>687</v>
      </c>
      <c r="B53" s="140">
        <f>'LAUS File'!F170</f>
        <v>0</v>
      </c>
      <c r="C53" s="140">
        <f>'LAUS File'!F171</f>
        <v>0</v>
      </c>
      <c r="D53" s="140">
        <f>'LAUS File'!F172</f>
        <v>0</v>
      </c>
      <c r="E53" s="141">
        <f>'LAUS File'!F173</f>
        <v>0</v>
      </c>
      <c r="G53" s="142" t="s">
        <v>709</v>
      </c>
      <c r="H53" s="144">
        <f>'LAUS File'!F286</f>
        <v>0</v>
      </c>
      <c r="I53" s="144">
        <f>'LAUS File'!F287</f>
        <v>0</v>
      </c>
      <c r="J53" s="144">
        <f>'LAUS File'!F288</f>
        <v>0</v>
      </c>
      <c r="K53" s="141">
        <f>'LAUS File'!F289</f>
        <v>0</v>
      </c>
      <c r="L53" s="92"/>
    </row>
    <row r="54" spans="1:14" ht="11.4" customHeight="1">
      <c r="A54" s="139" t="s">
        <v>689</v>
      </c>
      <c r="B54" s="140">
        <f>'LAUS File'!F190</f>
        <v>0</v>
      </c>
      <c r="C54" s="140">
        <f>'LAUS File'!F191</f>
        <v>0</v>
      </c>
      <c r="D54" s="140">
        <f>'LAUS File'!F192</f>
        <v>0</v>
      </c>
      <c r="E54" s="141">
        <f>'LAUS File'!F193</f>
        <v>0</v>
      </c>
      <c r="G54" s="142" t="s">
        <v>722</v>
      </c>
      <c r="H54" s="144">
        <f>'LAUS File'!F342</f>
        <v>0</v>
      </c>
      <c r="I54" s="144">
        <f>'LAUS File'!F343</f>
        <v>0</v>
      </c>
      <c r="J54" s="144">
        <f>'LAUS File'!F344</f>
        <v>0</v>
      </c>
      <c r="K54" s="141">
        <f>'LAUS File'!F345</f>
        <v>0</v>
      </c>
      <c r="L54" s="92"/>
    </row>
    <row r="55" spans="1:14" ht="11.4" customHeight="1">
      <c r="A55" s="139" t="s">
        <v>691</v>
      </c>
      <c r="B55" s="140">
        <f>'LAUS File'!F198</f>
        <v>0</v>
      </c>
      <c r="C55" s="140">
        <f>'LAUS File'!F199</f>
        <v>0</v>
      </c>
      <c r="D55" s="140">
        <f>'LAUS File'!F200</f>
        <v>0</v>
      </c>
      <c r="E55" s="141">
        <f>'LAUS File'!F201</f>
        <v>0</v>
      </c>
      <c r="G55" s="142" t="s">
        <v>726</v>
      </c>
      <c r="H55" s="144">
        <f>'LAUS File'!F358</f>
        <v>0</v>
      </c>
      <c r="I55" s="144">
        <f>'LAUS File'!F359</f>
        <v>0</v>
      </c>
      <c r="J55" s="144">
        <f>'LAUS File'!F360</f>
        <v>0</v>
      </c>
      <c r="K55" s="141">
        <f>'LAUS File'!F361</f>
        <v>0</v>
      </c>
      <c r="L55" s="92"/>
    </row>
    <row r="56" spans="1:14" ht="11.4" customHeight="1">
      <c r="A56" s="139" t="s">
        <v>692</v>
      </c>
      <c r="B56" s="140">
        <f>'LAUS File'!F202</f>
        <v>0</v>
      </c>
      <c r="C56" s="140">
        <f>'LAUS File'!F203</f>
        <v>0</v>
      </c>
      <c r="D56" s="140">
        <f>'LAUS File'!F204</f>
        <v>0</v>
      </c>
      <c r="E56" s="141">
        <f>'LAUS File'!F205</f>
        <v>0</v>
      </c>
      <c r="G56" s="142" t="s">
        <v>730</v>
      </c>
      <c r="H56" s="144">
        <f>'LAUS File'!F374</f>
        <v>0</v>
      </c>
      <c r="I56" s="144">
        <f>'LAUS File'!F375</f>
        <v>0</v>
      </c>
      <c r="J56" s="144">
        <f>'LAUS File'!F376</f>
        <v>0</v>
      </c>
      <c r="K56" s="141">
        <f>'LAUS File'!F377</f>
        <v>0</v>
      </c>
      <c r="L56" s="92"/>
    </row>
    <row r="57" spans="1:14" ht="11.4" customHeight="1">
      <c r="A57" s="139" t="s">
        <v>693</v>
      </c>
      <c r="B57" s="140">
        <f>'LAUS File'!F206</f>
        <v>0</v>
      </c>
      <c r="C57" s="140">
        <f>'LAUS File'!F207</f>
        <v>0</v>
      </c>
      <c r="D57" s="140">
        <f>'LAUS File'!F208</f>
        <v>0</v>
      </c>
      <c r="E57" s="141">
        <f>'LAUS File'!F209</f>
        <v>0</v>
      </c>
      <c r="G57" s="142" t="s">
        <v>159</v>
      </c>
      <c r="H57" s="144">
        <f>'LAUS File'!F410</f>
        <v>0</v>
      </c>
      <c r="I57" s="144">
        <f>'LAUS File'!F411</f>
        <v>0</v>
      </c>
      <c r="J57" s="144">
        <f>'LAUS File'!F412</f>
        <v>0</v>
      </c>
      <c r="K57" s="141">
        <f>'LAUS File'!F413</f>
        <v>0</v>
      </c>
      <c r="L57" s="92"/>
    </row>
    <row r="58" spans="1:14" ht="11.4" customHeight="1">
      <c r="A58" s="139" t="s">
        <v>694</v>
      </c>
      <c r="B58" s="140">
        <f>'LAUS File'!F210</f>
        <v>0</v>
      </c>
      <c r="C58" s="140">
        <f>'LAUS File'!F211</f>
        <v>0</v>
      </c>
      <c r="D58" s="140">
        <f>'LAUS File'!F212</f>
        <v>0</v>
      </c>
      <c r="E58" s="141">
        <f>'LAUS File'!F213</f>
        <v>0</v>
      </c>
      <c r="G58" s="142" t="s">
        <v>739</v>
      </c>
      <c r="H58" s="144">
        <f>'LAUS File'!F434</f>
        <v>0</v>
      </c>
      <c r="I58" s="144">
        <f>'LAUS File'!F435</f>
        <v>0</v>
      </c>
      <c r="J58" s="144">
        <f>'LAUS File'!F436</f>
        <v>0</v>
      </c>
      <c r="K58" s="141">
        <f>'LAUS File'!F437</f>
        <v>0</v>
      </c>
      <c r="L58" s="92"/>
    </row>
    <row r="59" spans="1:14" ht="11.4" customHeight="1">
      <c r="A59" s="139" t="s">
        <v>697</v>
      </c>
      <c r="B59" s="140">
        <f>'LAUS File'!F226</f>
        <v>0</v>
      </c>
      <c r="C59" s="140">
        <f>'LAUS File'!F227</f>
        <v>0</v>
      </c>
      <c r="D59" s="140">
        <f>'LAUS File'!F228</f>
        <v>0</v>
      </c>
      <c r="E59" s="141">
        <f>'LAUS File'!F229</f>
        <v>0</v>
      </c>
      <c r="G59" s="142" t="s">
        <v>741</v>
      </c>
      <c r="H59" s="144">
        <f>'LAUS File'!F442</f>
        <v>0</v>
      </c>
      <c r="I59" s="144">
        <f>'LAUS File'!F443</f>
        <v>0</v>
      </c>
      <c r="J59" s="144">
        <f>'LAUS File'!F444</f>
        <v>0</v>
      </c>
      <c r="K59" s="141">
        <f>'LAUS File'!F445</f>
        <v>0</v>
      </c>
      <c r="L59" s="92"/>
    </row>
    <row r="60" spans="1:14" ht="11.4" customHeight="1">
      <c r="A60" s="139" t="s">
        <v>698</v>
      </c>
      <c r="B60" s="140">
        <f>'LAUS File'!F230</f>
        <v>0</v>
      </c>
      <c r="C60" s="140">
        <f>'LAUS File'!F231</f>
        <v>0</v>
      </c>
      <c r="D60" s="140">
        <f>'LAUS File'!F232</f>
        <v>0</v>
      </c>
      <c r="E60" s="141">
        <f>'LAUS File'!F233</f>
        <v>0</v>
      </c>
      <c r="G60" s="142" t="s">
        <v>746</v>
      </c>
      <c r="H60" s="144">
        <f>'LAUS File'!F466</f>
        <v>0</v>
      </c>
      <c r="I60" s="144">
        <f>'LAUS File'!F467</f>
        <v>0</v>
      </c>
      <c r="J60" s="144">
        <f>'LAUS File'!F468</f>
        <v>0</v>
      </c>
      <c r="K60" s="141">
        <f>'LAUS File'!F469</f>
        <v>0</v>
      </c>
      <c r="L60" s="92"/>
    </row>
    <row r="61" spans="1:14" ht="11.4" customHeight="1">
      <c r="A61" s="139" t="s">
        <v>161</v>
      </c>
      <c r="B61" s="140">
        <f>'LAUS File'!F234</f>
        <v>0</v>
      </c>
      <c r="C61" s="140">
        <f>'LAUS File'!F235</f>
        <v>0</v>
      </c>
      <c r="D61" s="140">
        <f>'LAUS File'!F236</f>
        <v>0</v>
      </c>
      <c r="E61" s="141">
        <f>'LAUS File'!F237</f>
        <v>0</v>
      </c>
      <c r="G61" s="142" t="s">
        <v>781</v>
      </c>
      <c r="H61" s="144">
        <f>'LAUS File'!F630</f>
        <v>0</v>
      </c>
      <c r="I61" s="144">
        <f>'LAUS File'!F631</f>
        <v>0</v>
      </c>
      <c r="J61" s="144">
        <f>'LAUS File'!F632</f>
        <v>0</v>
      </c>
      <c r="K61" s="141">
        <f>'LAUS File'!F633</f>
        <v>0</v>
      </c>
      <c r="L61" s="92"/>
    </row>
    <row r="62" spans="1:14" ht="11.4" customHeight="1">
      <c r="A62" s="139" t="s">
        <v>699</v>
      </c>
      <c r="B62" s="140">
        <f>'LAUS File'!F238</f>
        <v>0</v>
      </c>
      <c r="C62" s="140">
        <f>'LAUS File'!F239</f>
        <v>0</v>
      </c>
      <c r="D62" s="140">
        <f>'LAUS File'!F240</f>
        <v>0</v>
      </c>
      <c r="E62" s="141">
        <f>'LAUS File'!F241</f>
        <v>0</v>
      </c>
      <c r="G62" s="142" t="s">
        <v>788</v>
      </c>
      <c r="H62" s="144">
        <f>'LAUS File'!F662</f>
        <v>0</v>
      </c>
      <c r="I62" s="144">
        <f>'LAUS File'!F663</f>
        <v>0</v>
      </c>
      <c r="J62" s="144">
        <f>'LAUS File'!F664</f>
        <v>0</v>
      </c>
      <c r="K62" s="141">
        <f>'LAUS File'!F665</f>
        <v>0</v>
      </c>
      <c r="L62" s="92"/>
    </row>
    <row r="63" spans="1:14" ht="11.4" customHeight="1">
      <c r="A63" s="139" t="s">
        <v>700</v>
      </c>
      <c r="B63" s="140">
        <f>'LAUS File'!F246</f>
        <v>0</v>
      </c>
      <c r="C63" s="140">
        <f>'LAUS File'!F247</f>
        <v>0</v>
      </c>
      <c r="D63" s="140">
        <f>'LAUS File'!F248</f>
        <v>0</v>
      </c>
      <c r="E63" s="141">
        <f>'LAUS File'!F249</f>
        <v>0</v>
      </c>
      <c r="G63" s="142" t="s">
        <v>796</v>
      </c>
      <c r="H63" s="144">
        <f>'LAUS File'!F706</f>
        <v>0</v>
      </c>
      <c r="I63" s="144">
        <f>'LAUS File'!F707</f>
        <v>0</v>
      </c>
      <c r="J63" s="144">
        <f>'LAUS File'!F708</f>
        <v>0</v>
      </c>
      <c r="K63" s="141">
        <f>'LAUS File'!F709</f>
        <v>0</v>
      </c>
      <c r="L63" s="92"/>
      <c r="N63" s="96"/>
    </row>
    <row r="64" spans="1:14" ht="11.4" customHeight="1">
      <c r="A64" s="139" t="s">
        <v>702</v>
      </c>
      <c r="B64" s="140">
        <f>'LAUS File'!F254</f>
        <v>0</v>
      </c>
      <c r="C64" s="140">
        <f>'LAUS File'!F255</f>
        <v>0</v>
      </c>
      <c r="D64" s="140">
        <f>'LAUS File'!F256</f>
        <v>0</v>
      </c>
      <c r="E64" s="141">
        <f>'LAUS File'!F257</f>
        <v>0</v>
      </c>
      <c r="H64" s="87"/>
      <c r="I64" s="87"/>
      <c r="J64" s="87"/>
      <c r="K64" s="91"/>
      <c r="L64" s="92"/>
      <c r="N64" s="96"/>
    </row>
    <row r="65" spans="1:14" ht="11.4" customHeight="1">
      <c r="A65" s="139" t="s">
        <v>704</v>
      </c>
      <c r="B65" s="140">
        <f>'LAUS File'!F262</f>
        <v>0</v>
      </c>
      <c r="C65" s="140">
        <f>'LAUS File'!F263</f>
        <v>0</v>
      </c>
      <c r="D65" s="140">
        <f>'LAUS File'!F264</f>
        <v>0</v>
      </c>
      <c r="E65" s="141">
        <f>'LAUS File'!F265</f>
        <v>0</v>
      </c>
      <c r="H65" s="87"/>
      <c r="I65" s="87"/>
      <c r="J65" s="87"/>
      <c r="K65" s="91"/>
      <c r="L65" s="92"/>
      <c r="N65" s="96"/>
    </row>
    <row r="66" spans="1:14" ht="11.4" customHeight="1">
      <c r="A66" s="139" t="s">
        <v>708</v>
      </c>
      <c r="B66" s="140">
        <f>'LAUS File'!F282</f>
        <v>0</v>
      </c>
      <c r="C66" s="140">
        <f>'LAUS File'!F283</f>
        <v>0</v>
      </c>
      <c r="D66" s="140">
        <f>'LAUS File'!F284</f>
        <v>0</v>
      </c>
      <c r="E66" s="141">
        <f>'LAUS File'!F285</f>
        <v>0</v>
      </c>
      <c r="H66" s="87"/>
      <c r="I66" s="87"/>
      <c r="J66" s="87"/>
      <c r="K66" s="91"/>
      <c r="L66" s="92"/>
      <c r="N66" s="96"/>
    </row>
    <row r="67" spans="1:14" ht="11.4" customHeight="1">
      <c r="A67" s="139" t="s">
        <v>158</v>
      </c>
      <c r="B67" s="140">
        <f>'LAUS File'!F294</f>
        <v>0</v>
      </c>
      <c r="C67" s="140">
        <f>'LAUS File'!F295</f>
        <v>0</v>
      </c>
      <c r="D67" s="140">
        <f>'LAUS File'!F296</f>
        <v>0</v>
      </c>
      <c r="E67" s="141">
        <f>'LAUS File'!F297</f>
        <v>0</v>
      </c>
      <c r="H67" s="96"/>
      <c r="I67" s="96"/>
      <c r="J67" s="96"/>
      <c r="K67" s="96"/>
      <c r="L67" s="96"/>
      <c r="N67" s="96"/>
    </row>
    <row r="68" spans="1:14" ht="11.4" customHeight="1">
      <c r="A68" s="77"/>
      <c r="B68" s="87"/>
      <c r="C68" s="87"/>
      <c r="D68" s="87"/>
      <c r="E68" s="88"/>
      <c r="H68" s="96"/>
      <c r="I68" s="96"/>
      <c r="J68" s="96"/>
      <c r="K68" s="96"/>
      <c r="L68" s="96"/>
      <c r="N68" s="96"/>
    </row>
    <row r="69" spans="1:14" ht="11.4" customHeight="1">
      <c r="A69" s="90"/>
      <c r="B69" s="87"/>
      <c r="C69" s="87"/>
      <c r="D69" s="87"/>
      <c r="E69" s="88"/>
      <c r="H69" s="96"/>
      <c r="I69" s="96"/>
      <c r="J69" s="96"/>
      <c r="K69" s="97"/>
      <c r="L69" s="97"/>
      <c r="N69" s="96"/>
    </row>
    <row r="70" spans="1:14" ht="11.4" customHeight="1">
      <c r="A70" s="90"/>
      <c r="B70" s="87"/>
      <c r="C70" s="87"/>
      <c r="D70" s="87"/>
      <c r="E70" s="88"/>
      <c r="H70" s="96"/>
      <c r="I70" s="96"/>
      <c r="J70" s="96"/>
      <c r="K70" s="97"/>
      <c r="L70" s="97"/>
    </row>
    <row r="71" spans="1:14" ht="11.4" customHeight="1">
      <c r="A71" s="90"/>
      <c r="B71" s="87"/>
      <c r="C71" s="87"/>
      <c r="D71" s="87"/>
      <c r="E71" s="88"/>
      <c r="H71" s="96"/>
      <c r="I71" s="96"/>
      <c r="J71" s="96"/>
      <c r="K71" s="97"/>
      <c r="L71" s="97"/>
    </row>
    <row r="72" spans="1:14" ht="11.4" customHeight="1">
      <c r="A72" s="90"/>
      <c r="B72" s="87"/>
      <c r="C72" s="87"/>
      <c r="D72" s="87"/>
      <c r="E72" s="88"/>
      <c r="H72" s="96"/>
      <c r="I72" s="96"/>
      <c r="J72" s="96"/>
      <c r="K72" s="97"/>
      <c r="L72" s="97"/>
    </row>
    <row r="73" spans="1:14" ht="11.4" customHeight="1">
      <c r="A73" s="90"/>
      <c r="B73" s="87"/>
      <c r="C73" s="87"/>
      <c r="D73" s="87"/>
      <c r="E73" s="88"/>
      <c r="H73" s="96"/>
      <c r="I73" s="96"/>
      <c r="J73" s="96"/>
      <c r="K73" s="97"/>
      <c r="L73" s="97"/>
    </row>
    <row r="74" spans="1:14" ht="11.4" customHeight="1">
      <c r="A74" s="77"/>
      <c r="B74" s="87"/>
      <c r="C74" s="87"/>
      <c r="D74" s="87"/>
      <c r="E74" s="88"/>
      <c r="H74" s="96"/>
      <c r="I74" s="96"/>
      <c r="J74" s="96"/>
      <c r="K74" s="96"/>
      <c r="L74" s="96"/>
    </row>
    <row r="75" spans="1:14" ht="5.15" customHeight="1">
      <c r="A75" s="77"/>
      <c r="B75" s="98"/>
      <c r="C75" s="98"/>
      <c r="D75" s="98"/>
      <c r="E75" s="91"/>
      <c r="G75" s="96" t="s">
        <v>579</v>
      </c>
      <c r="H75" s="96"/>
      <c r="I75" s="96"/>
      <c r="J75" s="96"/>
      <c r="K75" s="96"/>
      <c r="L75" s="96"/>
    </row>
    <row r="76" spans="1:14" ht="11.15" customHeight="1">
      <c r="A76" s="58" t="s">
        <v>568</v>
      </c>
      <c r="B76" s="58"/>
      <c r="C76" s="58"/>
      <c r="D76" s="58"/>
      <c r="E76" s="59"/>
      <c r="F76" s="60" t="s">
        <v>580</v>
      </c>
      <c r="G76" s="58"/>
      <c r="H76" s="58"/>
      <c r="I76" s="58"/>
      <c r="J76" s="58"/>
      <c r="K76" s="61" t="str">
        <f>K1</f>
        <v>Technical Contact (860)263-6293</v>
      </c>
      <c r="L76" s="61"/>
    </row>
    <row r="77" spans="1:14" ht="11.15" customHeight="1">
      <c r="A77" s="58" t="s">
        <v>5</v>
      </c>
      <c r="B77" s="58"/>
      <c r="C77" s="58"/>
      <c r="D77" s="58"/>
      <c r="E77" s="59"/>
      <c r="F77" s="58"/>
      <c r="G77" s="58"/>
      <c r="H77" s="58"/>
      <c r="I77" s="58"/>
      <c r="J77" s="61" t="s">
        <v>571</v>
      </c>
      <c r="K77" s="59"/>
      <c r="L77" s="59"/>
    </row>
    <row r="78" spans="1:14" ht="11.15" customHeight="1">
      <c r="A78" s="63" t="s">
        <v>572</v>
      </c>
      <c r="B78" s="58"/>
      <c r="C78" s="58"/>
      <c r="D78" s="58"/>
      <c r="E78" s="59"/>
      <c r="F78" s="58"/>
      <c r="G78" s="58"/>
      <c r="H78" s="58"/>
      <c r="I78" s="58"/>
      <c r="J78" s="58"/>
      <c r="K78" s="64" t="s">
        <v>573</v>
      </c>
      <c r="L78" s="64"/>
    </row>
    <row r="79" spans="1:14" ht="25">
      <c r="A79" s="158" t="s">
        <v>214</v>
      </c>
      <c r="B79" s="158"/>
      <c r="C79" s="158"/>
      <c r="D79" s="158"/>
      <c r="E79" s="158"/>
      <c r="F79" s="158"/>
      <c r="G79" s="158"/>
      <c r="H79" s="158"/>
      <c r="I79" s="158"/>
      <c r="J79" s="158"/>
      <c r="K79" s="158"/>
      <c r="L79" s="65"/>
    </row>
    <row r="80" spans="1:14" s="67" customFormat="1" ht="12.9" customHeight="1">
      <c r="A80" s="165" t="s">
        <v>574</v>
      </c>
      <c r="B80" s="165"/>
      <c r="C80" s="165"/>
      <c r="D80" s="165"/>
      <c r="E80" s="165"/>
      <c r="F80" s="165"/>
      <c r="G80" s="165"/>
      <c r="H80" s="165"/>
      <c r="I80" s="165"/>
      <c r="J80" s="165"/>
      <c r="K80" s="165"/>
      <c r="L80" s="66"/>
    </row>
    <row r="81" spans="1:12" ht="12.9" customHeight="1">
      <c r="A81" s="166" t="s">
        <v>575</v>
      </c>
      <c r="B81" s="166"/>
      <c r="C81" s="166"/>
      <c r="D81" s="166"/>
      <c r="E81" s="166"/>
      <c r="F81" s="166"/>
      <c r="G81" s="166"/>
      <c r="H81" s="166"/>
      <c r="I81" s="166"/>
      <c r="J81" s="166"/>
      <c r="K81" s="166"/>
      <c r="L81" s="68"/>
    </row>
    <row r="82" spans="1:12" ht="12" customHeight="1">
      <c r="A82" s="162" t="str">
        <f>+A7</f>
        <v>FEBRUARY 2026</v>
      </c>
      <c r="B82" s="162"/>
      <c r="C82" s="162"/>
      <c r="D82" s="162"/>
      <c r="E82" s="162"/>
      <c r="F82" s="162"/>
      <c r="G82" s="162"/>
      <c r="H82" s="162"/>
      <c r="I82" s="162"/>
      <c r="J82" s="162"/>
      <c r="K82" s="162"/>
      <c r="L82" s="69"/>
    </row>
    <row r="83" spans="1:12" ht="5.15" customHeight="1">
      <c r="A83" s="70" t="s">
        <v>148</v>
      </c>
      <c r="B83" s="71"/>
      <c r="C83" s="71"/>
      <c r="D83" s="71"/>
      <c r="F83" s="71"/>
      <c r="G83" s="71"/>
      <c r="H83" s="71"/>
      <c r="I83" s="71"/>
      <c r="J83" s="71"/>
      <c r="K83" s="71"/>
      <c r="L83" s="71"/>
    </row>
    <row r="84" spans="1:12" ht="11.4" customHeight="1">
      <c r="A84" s="163" t="s">
        <v>576</v>
      </c>
      <c r="B84" s="163"/>
      <c r="C84" s="163"/>
      <c r="D84" s="163"/>
      <c r="E84" s="163"/>
      <c r="F84" s="163"/>
      <c r="G84" s="163"/>
      <c r="H84" s="163"/>
      <c r="I84" s="163"/>
      <c r="J84" s="163"/>
      <c r="K84" s="163"/>
      <c r="L84" s="73"/>
    </row>
    <row r="85" spans="1:12" ht="5.15" customHeight="1">
      <c r="A85" s="70" t="s">
        <v>148</v>
      </c>
      <c r="B85" s="99"/>
      <c r="C85" s="73"/>
      <c r="D85" s="100"/>
      <c r="E85" s="101"/>
      <c r="F85" s="73"/>
      <c r="G85" s="73"/>
      <c r="H85" s="73"/>
      <c r="I85" s="73"/>
      <c r="J85" s="73"/>
      <c r="K85" s="73"/>
      <c r="L85" s="73"/>
    </row>
    <row r="86" spans="1:12" s="102" customFormat="1" ht="11.4" customHeight="1">
      <c r="A86" s="74" t="s">
        <v>577</v>
      </c>
      <c r="B86" s="75" t="s">
        <v>169</v>
      </c>
      <c r="C86" s="75" t="s">
        <v>578</v>
      </c>
      <c r="D86" s="75" t="s">
        <v>168</v>
      </c>
      <c r="E86" s="76" t="s">
        <v>154</v>
      </c>
      <c r="F86" s="77"/>
      <c r="G86" s="74" t="s">
        <v>577</v>
      </c>
      <c r="H86" s="75" t="s">
        <v>169</v>
      </c>
      <c r="I86" s="75" t="s">
        <v>578</v>
      </c>
      <c r="J86" s="75" t="s">
        <v>168</v>
      </c>
      <c r="K86" s="76" t="s">
        <v>154</v>
      </c>
      <c r="L86" s="75"/>
    </row>
    <row r="87" spans="1:12" s="102" customFormat="1" ht="5.15" customHeight="1">
      <c r="A87" s="74"/>
      <c r="B87" s="75"/>
      <c r="C87" s="75"/>
      <c r="D87" s="75"/>
      <c r="E87" s="76"/>
      <c r="F87" s="77"/>
      <c r="G87" s="74"/>
      <c r="H87" s="75"/>
      <c r="I87" s="75"/>
      <c r="J87" s="75"/>
      <c r="K87" s="76"/>
      <c r="L87" s="75"/>
    </row>
    <row r="88" spans="1:12" ht="11.4" customHeight="1">
      <c r="A88" s="83" t="s">
        <v>801</v>
      </c>
      <c r="B88" s="81"/>
      <c r="C88" s="81"/>
      <c r="D88" s="81"/>
      <c r="E88" s="82"/>
      <c r="G88" s="80" t="s">
        <v>587</v>
      </c>
      <c r="H88" s="81"/>
      <c r="I88" s="81"/>
      <c r="J88" s="81"/>
      <c r="K88" s="82"/>
    </row>
    <row r="89" spans="1:12" ht="11.4" customHeight="1">
      <c r="A89" s="81"/>
      <c r="B89" s="95">
        <f>'LAUS File'!F818</f>
        <v>0</v>
      </c>
      <c r="C89" s="95">
        <f>'LAUS File'!F819</f>
        <v>0</v>
      </c>
      <c r="D89" s="95">
        <f>'LAUS File'!F820</f>
        <v>0</v>
      </c>
      <c r="E89" s="94">
        <f>'LAUS File'!F821</f>
        <v>0</v>
      </c>
      <c r="G89" s="83"/>
      <c r="H89" s="95">
        <f>'LAUS File'!F830</f>
        <v>0</v>
      </c>
      <c r="I89" s="95">
        <f>'LAUS File'!F831</f>
        <v>0</v>
      </c>
      <c r="J89" s="95">
        <f>'LAUS File'!F832</f>
        <v>0</v>
      </c>
      <c r="K89" s="94">
        <f>'LAUS File'!F833</f>
        <v>0</v>
      </c>
    </row>
    <row r="90" spans="1:12" ht="11.4" customHeight="1">
      <c r="A90" s="142" t="s">
        <v>670</v>
      </c>
      <c r="B90" s="144">
        <f>'LAUS File'!F90</f>
        <v>0</v>
      </c>
      <c r="C90" s="144">
        <f>'LAUS File'!F91</f>
        <v>0</v>
      </c>
      <c r="D90" s="144">
        <f>'LAUS File'!F92</f>
        <v>0</v>
      </c>
      <c r="E90" s="141">
        <f>'LAUS File'!F93</f>
        <v>0</v>
      </c>
      <c r="G90" s="139" t="s">
        <v>663</v>
      </c>
      <c r="H90" s="144">
        <f>'LAUS File'!F58</f>
        <v>0</v>
      </c>
      <c r="I90" s="144">
        <f>'LAUS File'!F59</f>
        <v>0</v>
      </c>
      <c r="J90" s="144">
        <f>'LAUS File'!F60</f>
        <v>0</v>
      </c>
      <c r="K90" s="141">
        <f>'LAUS File'!F61</f>
        <v>0</v>
      </c>
    </row>
    <row r="91" spans="1:12" ht="11.4" customHeight="1">
      <c r="A91" s="142" t="s">
        <v>682</v>
      </c>
      <c r="B91" s="144">
        <f>'LAUS File'!F150</f>
        <v>0</v>
      </c>
      <c r="C91" s="144">
        <f>'LAUS File'!F151</f>
        <v>0</v>
      </c>
      <c r="D91" s="144">
        <f>'LAUS File'!F152</f>
        <v>0</v>
      </c>
      <c r="E91" s="141">
        <f>'LAUS File'!F153</f>
        <v>0</v>
      </c>
      <c r="G91" s="142" t="s">
        <v>674</v>
      </c>
      <c r="H91" s="145">
        <f>'LAUS File'!F118</f>
        <v>0</v>
      </c>
      <c r="I91" s="145">
        <f>'LAUS File'!F119</f>
        <v>0</v>
      </c>
      <c r="J91" s="145">
        <f>'LAUS File'!F120</f>
        <v>0</v>
      </c>
      <c r="K91" s="141">
        <f>'LAUS File'!F121</f>
        <v>0</v>
      </c>
    </row>
    <row r="92" spans="1:12" ht="11.4" customHeight="1">
      <c r="A92" s="142" t="s">
        <v>696</v>
      </c>
      <c r="B92" s="144">
        <f>'LAUS File'!F218</f>
        <v>0</v>
      </c>
      <c r="C92" s="144">
        <f>'LAUS File'!F219</f>
        <v>0</v>
      </c>
      <c r="D92" s="144">
        <f>'LAUS File'!F220</f>
        <v>0</v>
      </c>
      <c r="E92" s="141">
        <f>'LAUS File'!F221</f>
        <v>0</v>
      </c>
      <c r="G92" s="142" t="s">
        <v>675</v>
      </c>
      <c r="H92" s="144">
        <f>'LAUS File'!F122</f>
        <v>0</v>
      </c>
      <c r="I92" s="144">
        <f>'LAUS File'!F123</f>
        <v>0</v>
      </c>
      <c r="J92" s="144">
        <f>'LAUS File'!F124</f>
        <v>0</v>
      </c>
      <c r="K92" s="141">
        <f>'LAUS File'!F125</f>
        <v>0</v>
      </c>
    </row>
    <row r="93" spans="1:12" ht="11.4" customHeight="1">
      <c r="A93" s="142" t="s">
        <v>701</v>
      </c>
      <c r="B93" s="144">
        <f>'LAUS File'!F250</f>
        <v>0</v>
      </c>
      <c r="C93" s="144">
        <f>'LAUS File'!F251</f>
        <v>0</v>
      </c>
      <c r="D93" s="144">
        <f>'LAUS File'!F252</f>
        <v>0</v>
      </c>
      <c r="E93" s="141">
        <f>'LAUS File'!F253</f>
        <v>0</v>
      </c>
      <c r="G93" s="142" t="s">
        <v>683</v>
      </c>
      <c r="H93" s="144">
        <f>'LAUS File'!F154</f>
        <v>0</v>
      </c>
      <c r="I93" s="144">
        <f>'LAUS File'!F155</f>
        <v>0</v>
      </c>
      <c r="J93" s="144">
        <f>'LAUS File'!F156</f>
        <v>0</v>
      </c>
      <c r="K93" s="141">
        <f>'LAUS File'!F157</f>
        <v>0</v>
      </c>
    </row>
    <row r="94" spans="1:12" ht="11.4" customHeight="1">
      <c r="A94" s="142" t="s">
        <v>705</v>
      </c>
      <c r="B94" s="144">
        <f>'LAUS File'!F270</f>
        <v>0</v>
      </c>
      <c r="C94" s="144">
        <f>'LAUS File'!F271</f>
        <v>0</v>
      </c>
      <c r="D94" s="144">
        <f>'LAUS File'!F272</f>
        <v>0</v>
      </c>
      <c r="E94" s="141">
        <f>'LAUS File'!F273</f>
        <v>0</v>
      </c>
      <c r="G94" s="142" t="s">
        <v>685</v>
      </c>
      <c r="H94" s="144">
        <f>'LAUS File'!F162</f>
        <v>0</v>
      </c>
      <c r="I94" s="144">
        <f>'LAUS File'!F163</f>
        <v>0</v>
      </c>
      <c r="J94" s="144">
        <f>'LAUS File'!F164</f>
        <v>0</v>
      </c>
      <c r="K94" s="141">
        <f>'LAUS File'!F165</f>
        <v>0</v>
      </c>
    </row>
    <row r="95" spans="1:12" ht="11.4" customHeight="1">
      <c r="A95" s="142" t="s">
        <v>706</v>
      </c>
      <c r="B95" s="144">
        <f>'LAUS File'!F274</f>
        <v>0</v>
      </c>
      <c r="C95" s="144">
        <f>'LAUS File'!F275</f>
        <v>0</v>
      </c>
      <c r="D95" s="144">
        <f>'LAUS File'!F276</f>
        <v>0</v>
      </c>
      <c r="E95" s="141">
        <f>'LAUS File'!F277</f>
        <v>0</v>
      </c>
      <c r="G95" s="142" t="s">
        <v>703</v>
      </c>
      <c r="H95" s="144">
        <f>'LAUS File'!F258</f>
        <v>0</v>
      </c>
      <c r="I95" s="144">
        <f>'LAUS File'!F259</f>
        <v>0</v>
      </c>
      <c r="J95" s="144">
        <f>'LAUS File'!F260</f>
        <v>0</v>
      </c>
      <c r="K95" s="141">
        <f>'LAUS File'!F261</f>
        <v>0</v>
      </c>
    </row>
    <row r="96" spans="1:12" ht="11.4" customHeight="1">
      <c r="A96" s="142" t="s">
        <v>717</v>
      </c>
      <c r="B96" s="144">
        <f>'LAUS File'!F322</f>
        <v>0</v>
      </c>
      <c r="C96" s="144">
        <f>'LAUS File'!F323</f>
        <v>0</v>
      </c>
      <c r="D96" s="144">
        <f>'LAUS File'!F324</f>
        <v>0</v>
      </c>
      <c r="E96" s="141">
        <f>'LAUS File'!F325</f>
        <v>0</v>
      </c>
      <c r="G96" s="142" t="s">
        <v>711</v>
      </c>
      <c r="H96" s="144">
        <f>'LAUS File'!F298</f>
        <v>0</v>
      </c>
      <c r="I96" s="144">
        <f>'LAUS File'!F299</f>
        <v>0</v>
      </c>
      <c r="J96" s="144">
        <f>'LAUS File'!F300</f>
        <v>0</v>
      </c>
      <c r="K96" s="141">
        <f>'LAUS File'!F301</f>
        <v>0</v>
      </c>
    </row>
    <row r="97" spans="1:11" ht="11.4" customHeight="1">
      <c r="A97" s="142" t="s">
        <v>718</v>
      </c>
      <c r="B97" s="144">
        <f>'LAUS File'!F326</f>
        <v>0</v>
      </c>
      <c r="C97" s="144">
        <f>'LAUS File'!F327</f>
        <v>0</v>
      </c>
      <c r="D97" s="144">
        <f>'LAUS File'!F328</f>
        <v>0</v>
      </c>
      <c r="E97" s="141">
        <f>'LAUS File'!F329</f>
        <v>0</v>
      </c>
      <c r="G97" s="142" t="s">
        <v>712</v>
      </c>
      <c r="H97" s="144">
        <f>'LAUS File'!F302</f>
        <v>0</v>
      </c>
      <c r="I97" s="144">
        <f>'LAUS File'!F303</f>
        <v>0</v>
      </c>
      <c r="J97" s="144">
        <f>'LAUS File'!F304</f>
        <v>0</v>
      </c>
      <c r="K97" s="141">
        <f>'LAUS File'!F305</f>
        <v>0</v>
      </c>
    </row>
    <row r="98" spans="1:11" ht="11.4" customHeight="1">
      <c r="A98" s="142" t="s">
        <v>719</v>
      </c>
      <c r="B98" s="144">
        <f>'LAUS File'!F330</f>
        <v>0</v>
      </c>
      <c r="C98" s="144">
        <f>'LAUS File'!F331</f>
        <v>0</v>
      </c>
      <c r="D98" s="144">
        <f>'LAUS File'!F332</f>
        <v>0</v>
      </c>
      <c r="E98" s="141">
        <f>'LAUS File'!F333</f>
        <v>0</v>
      </c>
      <c r="G98" s="142" t="s">
        <v>714</v>
      </c>
      <c r="H98" s="144">
        <f>'LAUS File'!F310</f>
        <v>0</v>
      </c>
      <c r="I98" s="144">
        <f>'LAUS File'!F311</f>
        <v>0</v>
      </c>
      <c r="J98" s="144">
        <f>'LAUS File'!F312</f>
        <v>0</v>
      </c>
      <c r="K98" s="141">
        <f>'LAUS File'!F313</f>
        <v>0</v>
      </c>
    </row>
    <row r="99" spans="1:11" ht="11.4" customHeight="1">
      <c r="A99" s="142" t="s">
        <v>731</v>
      </c>
      <c r="B99" s="144">
        <f>'LAUS File'!F382</f>
        <v>0</v>
      </c>
      <c r="C99" s="144">
        <f>'LAUS File'!F383</f>
        <v>0</v>
      </c>
      <c r="D99" s="144">
        <f>'LAUS File'!F384</f>
        <v>0</v>
      </c>
      <c r="E99" s="141">
        <f>'LAUS File'!F385</f>
        <v>0</v>
      </c>
      <c r="G99" s="142" t="s">
        <v>720</v>
      </c>
      <c r="H99" s="144">
        <f>'LAUS File'!F334</f>
        <v>0</v>
      </c>
      <c r="I99" s="144">
        <f>'LAUS File'!F335</f>
        <v>0</v>
      </c>
      <c r="J99" s="144">
        <f>'LAUS File'!F336</f>
        <v>0</v>
      </c>
      <c r="K99" s="141">
        <f>'LAUS File'!F337</f>
        <v>0</v>
      </c>
    </row>
    <row r="100" spans="1:11" ht="11.4" customHeight="1">
      <c r="A100" s="142" t="s">
        <v>737</v>
      </c>
      <c r="B100" s="144">
        <f>'LAUS File'!F418</f>
        <v>0</v>
      </c>
      <c r="C100" s="144">
        <f>'LAUS File'!F419</f>
        <v>0</v>
      </c>
      <c r="D100" s="144">
        <f>'LAUS File'!F420</f>
        <v>0</v>
      </c>
      <c r="E100" s="141">
        <f>'LAUS File'!F421</f>
        <v>0</v>
      </c>
      <c r="G100" s="142" t="s">
        <v>732</v>
      </c>
      <c r="H100" s="144">
        <f>'LAUS File'!F386</f>
        <v>0</v>
      </c>
      <c r="I100" s="144">
        <f>'LAUS File'!F387</f>
        <v>0</v>
      </c>
      <c r="J100" s="144">
        <f>'LAUS File'!F388</f>
        <v>0</v>
      </c>
      <c r="K100" s="141">
        <f>'LAUS File'!F389</f>
        <v>0</v>
      </c>
    </row>
    <row r="101" spans="1:11" ht="11.4" customHeight="1">
      <c r="A101" s="142" t="s">
        <v>742</v>
      </c>
      <c r="B101" s="144">
        <f>'LAUS File'!F446</f>
        <v>0</v>
      </c>
      <c r="C101" s="144">
        <f>'LAUS File'!F447</f>
        <v>0</v>
      </c>
      <c r="D101" s="144">
        <f>'LAUS File'!F448</f>
        <v>0</v>
      </c>
      <c r="E101" s="141">
        <f>'LAUS File'!F449</f>
        <v>0</v>
      </c>
      <c r="G101" s="142" t="s">
        <v>735</v>
      </c>
      <c r="H101" s="144">
        <f>'LAUS File'!F406</f>
        <v>0</v>
      </c>
      <c r="I101" s="144">
        <f>'LAUS File'!F407</f>
        <v>0</v>
      </c>
      <c r="J101" s="144">
        <f>'LAUS File'!F408</f>
        <v>0</v>
      </c>
      <c r="K101" s="141">
        <f>'LAUS File'!F409</f>
        <v>0</v>
      </c>
    </row>
    <row r="102" spans="1:11" ht="11.4" customHeight="1">
      <c r="A102" s="142" t="s">
        <v>743</v>
      </c>
      <c r="B102" s="144">
        <f>'LAUS File'!F454</f>
        <v>0</v>
      </c>
      <c r="C102" s="144">
        <f>'LAUS File'!F455</f>
        <v>0</v>
      </c>
      <c r="D102" s="144">
        <f>'LAUS File'!F456</f>
        <v>0</v>
      </c>
      <c r="E102" s="141">
        <f>'LAUS File'!F457</f>
        <v>0</v>
      </c>
      <c r="G102" s="142" t="s">
        <v>738</v>
      </c>
      <c r="H102" s="144">
        <f>'LAUS File'!F430</f>
        <v>0</v>
      </c>
      <c r="I102" s="144">
        <f>'LAUS File'!F431</f>
        <v>0</v>
      </c>
      <c r="J102" s="144">
        <f>'LAUS File'!F432</f>
        <v>0</v>
      </c>
      <c r="K102" s="141">
        <f>'LAUS File'!F433</f>
        <v>0</v>
      </c>
    </row>
    <row r="103" spans="1:11" ht="11.4" customHeight="1">
      <c r="A103" s="142" t="s">
        <v>753</v>
      </c>
      <c r="B103" s="144">
        <f>'LAUS File'!F494</f>
        <v>0</v>
      </c>
      <c r="C103" s="144">
        <f>'LAUS File'!F495</f>
        <v>0</v>
      </c>
      <c r="D103" s="144">
        <f>'LAUS File'!F496</f>
        <v>0</v>
      </c>
      <c r="E103" s="141">
        <f>'LAUS File'!F497</f>
        <v>0</v>
      </c>
      <c r="G103" s="142" t="s">
        <v>740</v>
      </c>
      <c r="H103" s="144">
        <f>'LAUS File'!F438</f>
        <v>0</v>
      </c>
      <c r="I103" s="144">
        <f>'LAUS File'!F439</f>
        <v>0</v>
      </c>
      <c r="J103" s="144">
        <f>'LAUS File'!F440</f>
        <v>0</v>
      </c>
      <c r="K103" s="141">
        <f>'LAUS File'!F441</f>
        <v>0</v>
      </c>
    </row>
    <row r="104" spans="1:11" ht="11.4" customHeight="1">
      <c r="A104" s="142" t="s">
        <v>758</v>
      </c>
      <c r="B104" s="144">
        <f>'LAUS File'!F522</f>
        <v>0</v>
      </c>
      <c r="C104" s="144">
        <f>'LAUS File'!F523</f>
        <v>0</v>
      </c>
      <c r="D104" s="144">
        <f>'LAUS File'!F524</f>
        <v>0</v>
      </c>
      <c r="E104" s="141">
        <f>'LAUS File'!F525</f>
        <v>0</v>
      </c>
      <c r="G104" s="142" t="s">
        <v>757</v>
      </c>
      <c r="H104" s="144">
        <f>'LAUS File'!F518</f>
        <v>0</v>
      </c>
      <c r="I104" s="144">
        <f>'LAUS File'!F519</f>
        <v>0</v>
      </c>
      <c r="J104" s="144">
        <f>'LAUS File'!F520</f>
        <v>0</v>
      </c>
      <c r="K104" s="141">
        <f>'LAUS File'!F521</f>
        <v>0</v>
      </c>
    </row>
    <row r="105" spans="1:11" ht="11.4" customHeight="1">
      <c r="A105" s="142" t="s">
        <v>770</v>
      </c>
      <c r="B105" s="144">
        <f>'LAUS File'!F570</f>
        <v>0</v>
      </c>
      <c r="C105" s="144">
        <f>'LAUS File'!F571</f>
        <v>0</v>
      </c>
      <c r="D105" s="144">
        <f>'LAUS File'!F572</f>
        <v>0</v>
      </c>
      <c r="E105" s="141">
        <f>'LAUS File'!F573</f>
        <v>0</v>
      </c>
      <c r="G105" s="142" t="s">
        <v>759</v>
      </c>
      <c r="H105" s="144">
        <f>'LAUS File'!F526</f>
        <v>0</v>
      </c>
      <c r="I105" s="144">
        <f>'LAUS File'!F527</f>
        <v>0</v>
      </c>
      <c r="J105" s="144">
        <f>'LAUS File'!F528</f>
        <v>0</v>
      </c>
      <c r="K105" s="141">
        <f>'LAUS File'!F529</f>
        <v>0</v>
      </c>
    </row>
    <row r="106" spans="1:11" ht="11.4" customHeight="1">
      <c r="A106" s="142" t="s">
        <v>773</v>
      </c>
      <c r="B106" s="144">
        <f>'LAUS File'!F586</f>
        <v>0</v>
      </c>
      <c r="C106" s="144">
        <f>'LAUS File'!F587</f>
        <v>0</v>
      </c>
      <c r="D106" s="144">
        <f>'LAUS File'!F588</f>
        <v>0</v>
      </c>
      <c r="E106" s="141">
        <f>'LAUS File'!F589</f>
        <v>0</v>
      </c>
      <c r="G106" s="142" t="s">
        <v>763</v>
      </c>
      <c r="H106" s="144">
        <f>'LAUS File'!F538</f>
        <v>0</v>
      </c>
      <c r="I106" s="144">
        <f>'LAUS File'!F539</f>
        <v>0</v>
      </c>
      <c r="J106" s="144">
        <f>'LAUS File'!F540</f>
        <v>0</v>
      </c>
      <c r="K106" s="141">
        <f>'LAUS File'!F541</f>
        <v>0</v>
      </c>
    </row>
    <row r="107" spans="1:11" ht="11.4" customHeight="1">
      <c r="A107" s="142" t="s">
        <v>784</v>
      </c>
      <c r="B107" s="144">
        <f>'LAUS File'!F646</f>
        <v>0</v>
      </c>
      <c r="C107" s="144">
        <f>'LAUS File'!F647</f>
        <v>0</v>
      </c>
      <c r="D107" s="144">
        <f>'LAUS File'!F648</f>
        <v>0</v>
      </c>
      <c r="E107" s="141">
        <f>'LAUS File'!F649</f>
        <v>0</v>
      </c>
      <c r="G107" s="142" t="s">
        <v>162</v>
      </c>
      <c r="H107" s="144">
        <f>'LAUS File'!F610</f>
        <v>0</v>
      </c>
      <c r="I107" s="144">
        <f>'LAUS File'!F611</f>
        <v>0</v>
      </c>
      <c r="J107" s="144">
        <f>'LAUS File'!F612</f>
        <v>0</v>
      </c>
      <c r="K107" s="141">
        <f>'LAUS File'!F613</f>
        <v>0</v>
      </c>
    </row>
    <row r="108" spans="1:11" ht="11.4" customHeight="1">
      <c r="A108" s="139" t="s">
        <v>792</v>
      </c>
      <c r="B108" s="144">
        <f>'LAUS File'!F690</f>
        <v>0</v>
      </c>
      <c r="C108" s="144">
        <f>'LAUS File'!F691</f>
        <v>0</v>
      </c>
      <c r="D108" s="144">
        <f>'LAUS File'!F692</f>
        <v>0</v>
      </c>
      <c r="E108" s="141">
        <f>'LAUS File'!F693</f>
        <v>0</v>
      </c>
      <c r="G108" s="142" t="s">
        <v>782</v>
      </c>
      <c r="H108" s="144">
        <f>'LAUS File'!F634</f>
        <v>0</v>
      </c>
      <c r="I108" s="144">
        <f>'LAUS File'!F635</f>
        <v>0</v>
      </c>
      <c r="J108" s="144">
        <f>'LAUS File'!F636</f>
        <v>0</v>
      </c>
      <c r="K108" s="141">
        <f>'LAUS File'!F637</f>
        <v>0</v>
      </c>
    </row>
    <row r="109" spans="1:11" ht="11.4" customHeight="1">
      <c r="A109" s="77"/>
      <c r="B109" s="98"/>
      <c r="C109" s="98"/>
      <c r="D109" s="98"/>
      <c r="E109" s="91"/>
      <c r="G109" s="142" t="s">
        <v>783</v>
      </c>
      <c r="H109" s="144">
        <f>'LAUS File'!F638</f>
        <v>0</v>
      </c>
      <c r="I109" s="144">
        <f>'LAUS File'!F639</f>
        <v>0</v>
      </c>
      <c r="J109" s="144">
        <f>'LAUS File'!F640</f>
        <v>0</v>
      </c>
      <c r="K109" s="141">
        <f>'LAUS File'!F641</f>
        <v>0</v>
      </c>
    </row>
    <row r="110" spans="1:11" ht="11.4" customHeight="1">
      <c r="G110" s="142" t="s">
        <v>791</v>
      </c>
      <c r="H110" s="144">
        <f>'LAUS File'!F686</f>
        <v>0</v>
      </c>
      <c r="I110" s="144">
        <f>'LAUS File'!F687</f>
        <v>0</v>
      </c>
      <c r="J110" s="144">
        <f>'LAUS File'!F688</f>
        <v>0</v>
      </c>
      <c r="K110" s="141">
        <f>'LAUS File'!F689</f>
        <v>0</v>
      </c>
    </row>
    <row r="111" spans="1:11" ht="11.4" customHeight="1">
      <c r="A111" s="83" t="s">
        <v>803</v>
      </c>
      <c r="B111" s="95"/>
      <c r="C111" s="95"/>
      <c r="D111" s="95"/>
      <c r="E111" s="94"/>
    </row>
    <row r="112" spans="1:11" ht="11.4" customHeight="1">
      <c r="A112" s="83"/>
      <c r="B112" s="95">
        <f>'LAUS File'!F798</f>
        <v>0</v>
      </c>
      <c r="C112" s="95">
        <f>'LAUS File'!F799</f>
        <v>0</v>
      </c>
      <c r="D112" s="95">
        <f>'LAUS File'!F800</f>
        <v>0</v>
      </c>
      <c r="E112" s="94">
        <f>'LAUS File'!F801</f>
        <v>0</v>
      </c>
    </row>
    <row r="113" spans="1:12" ht="11.4" customHeight="1">
      <c r="A113" s="142" t="s">
        <v>661</v>
      </c>
      <c r="B113" s="140">
        <f>'LAUS File'!F50</f>
        <v>0</v>
      </c>
      <c r="C113" s="140">
        <f>'LAUS File'!F51</f>
        <v>0</v>
      </c>
      <c r="D113" s="140">
        <f>'LAUS File'!F52</f>
        <v>0</v>
      </c>
      <c r="E113" s="129">
        <f>'LAUS File'!F53</f>
        <v>0</v>
      </c>
      <c r="G113" s="80" t="s">
        <v>802</v>
      </c>
      <c r="H113" s="81"/>
      <c r="I113" s="81"/>
      <c r="J113" s="81"/>
      <c r="K113" s="82"/>
    </row>
    <row r="114" spans="1:12" ht="11.4" customHeight="1">
      <c r="A114" s="142" t="s">
        <v>673</v>
      </c>
      <c r="B114" s="140">
        <f>'LAUS File'!F114</f>
        <v>0</v>
      </c>
      <c r="C114" s="140">
        <f>'LAUS File'!F115</f>
        <v>0</v>
      </c>
      <c r="D114" s="140">
        <f>'LAUS File'!F116</f>
        <v>0</v>
      </c>
      <c r="E114" s="141">
        <f>'LAUS File'!F117</f>
        <v>0</v>
      </c>
      <c r="G114" s="81"/>
      <c r="H114" s="95">
        <f>'LAUS File'!F822</f>
        <v>0</v>
      </c>
      <c r="I114" s="95">
        <f>'LAUS File'!F823</f>
        <v>0</v>
      </c>
      <c r="J114" s="95">
        <f>'LAUS File'!F824</f>
        <v>0</v>
      </c>
      <c r="K114" s="94">
        <f>'LAUS File'!F825</f>
        <v>0</v>
      </c>
    </row>
    <row r="115" spans="1:12" ht="11.4" customHeight="1">
      <c r="A115" s="142" t="s">
        <v>676</v>
      </c>
      <c r="B115" s="140">
        <f>'LAUS File'!F126</f>
        <v>0</v>
      </c>
      <c r="C115" s="140">
        <f>'LAUS File'!F127</f>
        <v>0</v>
      </c>
      <c r="D115" s="140">
        <f>'LAUS File'!F128</f>
        <v>0</v>
      </c>
      <c r="E115" s="141">
        <f>'LAUS File'!F129</f>
        <v>0</v>
      </c>
      <c r="G115" s="139" t="s">
        <v>660</v>
      </c>
      <c r="H115" s="144">
        <f>'LAUS File'!F46</f>
        <v>0</v>
      </c>
      <c r="I115" s="144">
        <f>'LAUS File'!F47</f>
        <v>0</v>
      </c>
      <c r="J115" s="144">
        <f>'LAUS File'!F48</f>
        <v>0</v>
      </c>
      <c r="K115" s="141">
        <f>'LAUS File'!F49</f>
        <v>0</v>
      </c>
    </row>
    <row r="116" spans="1:12" ht="11.4" customHeight="1">
      <c r="A116" s="142" t="s">
        <v>678</v>
      </c>
      <c r="B116" s="140">
        <f>'LAUS File'!F134</f>
        <v>0</v>
      </c>
      <c r="C116" s="140">
        <f>'LAUS File'!F135</f>
        <v>0</v>
      </c>
      <c r="D116" s="140">
        <f>'LAUS File'!F136</f>
        <v>0</v>
      </c>
      <c r="E116" s="141">
        <f>'LAUS File'!F137</f>
        <v>0</v>
      </c>
      <c r="G116" s="139" t="s">
        <v>664</v>
      </c>
      <c r="H116" s="144">
        <f>'LAUS File'!F62</f>
        <v>0</v>
      </c>
      <c r="I116" s="144">
        <f>'LAUS File'!F63</f>
        <v>0</v>
      </c>
      <c r="J116" s="144">
        <f>'LAUS File'!F64</f>
        <v>0</v>
      </c>
      <c r="K116" s="141">
        <f>'LAUS File'!F65</f>
        <v>0</v>
      </c>
    </row>
    <row r="117" spans="1:12" ht="11.4" customHeight="1">
      <c r="A117" s="142" t="s">
        <v>690</v>
      </c>
      <c r="B117" s="140">
        <f>'LAUS File'!F194</f>
        <v>0</v>
      </c>
      <c r="C117" s="140">
        <f>'LAUS File'!F195</f>
        <v>0</v>
      </c>
      <c r="D117" s="140">
        <f>'LAUS File'!F196</f>
        <v>0</v>
      </c>
      <c r="E117" s="141">
        <f>'LAUS File'!F197</f>
        <v>0</v>
      </c>
      <c r="G117" s="139" t="s">
        <v>667</v>
      </c>
      <c r="H117" s="144">
        <f>'LAUS File'!F78</f>
        <v>0</v>
      </c>
      <c r="I117" s="144">
        <f>'LAUS File'!F79</f>
        <v>0</v>
      </c>
      <c r="J117" s="144">
        <f>'LAUS File'!F80</f>
        <v>0</v>
      </c>
      <c r="K117" s="141">
        <f>'LAUS File'!F81</f>
        <v>0</v>
      </c>
    </row>
    <row r="118" spans="1:12" ht="11.4" customHeight="1">
      <c r="A118" s="142" t="s">
        <v>710</v>
      </c>
      <c r="B118" s="140">
        <f>'LAUS File'!F290</f>
        <v>0</v>
      </c>
      <c r="C118" s="140">
        <f>'LAUS File'!F291</f>
        <v>0</v>
      </c>
      <c r="D118" s="140">
        <f>'LAUS File'!F292</f>
        <v>0</v>
      </c>
      <c r="E118" s="141">
        <f>'LAUS File'!F293</f>
        <v>0</v>
      </c>
      <c r="G118" s="139" t="s">
        <v>672</v>
      </c>
      <c r="H118" s="144">
        <f>'LAUS File'!F106</f>
        <v>0</v>
      </c>
      <c r="I118" s="144">
        <f>'LAUS File'!F107</f>
        <v>0</v>
      </c>
      <c r="J118" s="144">
        <f>'LAUS File'!F108</f>
        <v>0</v>
      </c>
      <c r="K118" s="141">
        <f>'LAUS File'!F109</f>
        <v>0</v>
      </c>
    </row>
    <row r="119" spans="1:12" ht="11.4" customHeight="1">
      <c r="A119" s="142" t="s">
        <v>715</v>
      </c>
      <c r="B119" s="140">
        <f>'LAUS File'!F314</f>
        <v>0</v>
      </c>
      <c r="C119" s="140">
        <f>'LAUS File'!F315</f>
        <v>0</v>
      </c>
      <c r="D119" s="140">
        <f>'LAUS File'!F316</f>
        <v>0</v>
      </c>
      <c r="E119" s="141">
        <f>'LAUS File'!F317</f>
        <v>0</v>
      </c>
      <c r="G119" s="142" t="s">
        <v>679</v>
      </c>
      <c r="H119" s="144">
        <f>'LAUS File'!F138</f>
        <v>0</v>
      </c>
      <c r="I119" s="144">
        <f>'LAUS File'!F139</f>
        <v>0</v>
      </c>
      <c r="J119" s="144">
        <f>'LAUS File'!F140</f>
        <v>0</v>
      </c>
      <c r="K119" s="141">
        <f>'LAUS File'!F141</f>
        <v>0</v>
      </c>
    </row>
    <row r="120" spans="1:12" ht="11.4" customHeight="1">
      <c r="A120" s="142" t="s">
        <v>748</v>
      </c>
      <c r="B120" s="140">
        <f>'LAUS File'!F474</f>
        <v>0</v>
      </c>
      <c r="C120" s="140">
        <f>'LAUS File'!F475</f>
        <v>0</v>
      </c>
      <c r="D120" s="140">
        <f>'LAUS File'!F476</f>
        <v>0</v>
      </c>
      <c r="E120" s="141">
        <f>'LAUS File'!F477</f>
        <v>0</v>
      </c>
      <c r="G120" s="139" t="s">
        <v>688</v>
      </c>
      <c r="H120" s="144">
        <f>'LAUS File'!F186</f>
        <v>0</v>
      </c>
      <c r="I120" s="144">
        <f>'LAUS File'!F187</f>
        <v>0</v>
      </c>
      <c r="J120" s="144">
        <f>'LAUS File'!F188</f>
        <v>0</v>
      </c>
      <c r="K120" s="141">
        <f>'LAUS File'!F189</f>
        <v>0</v>
      </c>
    </row>
    <row r="121" spans="1:12" ht="11.4" customHeight="1">
      <c r="A121" s="142" t="s">
        <v>751</v>
      </c>
      <c r="B121" s="140">
        <f>'LAUS File'!F486</f>
        <v>0</v>
      </c>
      <c r="C121" s="140">
        <f>'LAUS File'!F487</f>
        <v>0</v>
      </c>
      <c r="D121" s="140">
        <f>'LAUS File'!F488</f>
        <v>0</v>
      </c>
      <c r="E121" s="141">
        <f>'LAUS File'!F489</f>
        <v>0</v>
      </c>
      <c r="G121" s="139" t="s">
        <v>727</v>
      </c>
      <c r="H121" s="144">
        <f>'LAUS File'!F362</f>
        <v>0</v>
      </c>
      <c r="I121" s="144">
        <f>'LAUS File'!F363</f>
        <v>0</v>
      </c>
      <c r="J121" s="144">
        <f>'LAUS File'!F364</f>
        <v>0</v>
      </c>
      <c r="K121" s="141">
        <f>'LAUS File'!F365</f>
        <v>0</v>
      </c>
    </row>
    <row r="122" spans="1:12" ht="11.4" customHeight="1">
      <c r="A122" s="142" t="s">
        <v>755</v>
      </c>
      <c r="B122" s="140">
        <f>'LAUS File'!F502</f>
        <v>0</v>
      </c>
      <c r="C122" s="140">
        <f>'LAUS File'!F503</f>
        <v>0</v>
      </c>
      <c r="D122" s="140">
        <f>'LAUS File'!F504</f>
        <v>0</v>
      </c>
      <c r="E122" s="141">
        <f>'LAUS File'!F505</f>
        <v>0</v>
      </c>
      <c r="G122" s="139" t="s">
        <v>733</v>
      </c>
      <c r="H122" s="144">
        <f>'LAUS File'!F390</f>
        <v>0</v>
      </c>
      <c r="I122" s="144">
        <f>'LAUS File'!F391</f>
        <v>0</v>
      </c>
      <c r="J122" s="144">
        <f>'LAUS File'!F392</f>
        <v>0</v>
      </c>
      <c r="K122" s="141">
        <f>'LAUS File'!F393</f>
        <v>0</v>
      </c>
      <c r="L122" s="92"/>
    </row>
    <row r="123" spans="1:12" ht="11.4" customHeight="1">
      <c r="A123" s="139" t="s">
        <v>761</v>
      </c>
      <c r="B123" s="140">
        <f>'LAUS File'!F530</f>
        <v>0</v>
      </c>
      <c r="C123" s="140">
        <f>'LAUS File'!F531</f>
        <v>0</v>
      </c>
      <c r="D123" s="140">
        <f>'LAUS File'!F532</f>
        <v>0</v>
      </c>
      <c r="E123" s="141">
        <f>'LAUS File'!F533</f>
        <v>0</v>
      </c>
      <c r="G123" s="139" t="s">
        <v>747</v>
      </c>
      <c r="H123" s="144">
        <f>'LAUS File'!F470</f>
        <v>0</v>
      </c>
      <c r="I123" s="144">
        <f>'LAUS File'!F471</f>
        <v>0</v>
      </c>
      <c r="J123" s="144">
        <f>'LAUS File'!F472</f>
        <v>0</v>
      </c>
      <c r="K123" s="141">
        <f>'LAUS File'!F473</f>
        <v>0</v>
      </c>
      <c r="L123" s="92"/>
    </row>
    <row r="124" spans="1:12" ht="11.4" customHeight="1">
      <c r="A124" s="142" t="s">
        <v>772</v>
      </c>
      <c r="B124" s="140">
        <f>'LAUS File'!F582</f>
        <v>0</v>
      </c>
      <c r="C124" s="140">
        <f>'LAUS File'!F583</f>
        <v>0</v>
      </c>
      <c r="D124" s="140">
        <f>'LAUS File'!F584</f>
        <v>0</v>
      </c>
      <c r="E124" s="141">
        <f>'LAUS File'!F585</f>
        <v>0</v>
      </c>
      <c r="G124" s="139" t="s">
        <v>750</v>
      </c>
      <c r="H124" s="144">
        <f>'LAUS File'!F482</f>
        <v>0</v>
      </c>
      <c r="I124" s="144">
        <f>'LAUS File'!F483</f>
        <v>0</v>
      </c>
      <c r="J124" s="144">
        <f>'LAUS File'!F484</f>
        <v>0</v>
      </c>
      <c r="K124" s="141">
        <f>'LAUS File'!F485</f>
        <v>0</v>
      </c>
      <c r="L124" s="92"/>
    </row>
    <row r="125" spans="1:12" ht="11.4" customHeight="1">
      <c r="A125" s="142" t="s">
        <v>776</v>
      </c>
      <c r="B125" s="140">
        <f>'LAUS File'!F602</f>
        <v>0</v>
      </c>
      <c r="C125" s="140">
        <f>'LAUS File'!F603</f>
        <v>0</v>
      </c>
      <c r="D125" s="140">
        <f>'LAUS File'!F604</f>
        <v>0</v>
      </c>
      <c r="E125" s="141">
        <f>'LAUS File'!F605</f>
        <v>0</v>
      </c>
      <c r="G125" s="139" t="s">
        <v>754</v>
      </c>
      <c r="H125" s="144">
        <f>'LAUS File'!F498</f>
        <v>0</v>
      </c>
      <c r="I125" s="144">
        <f>'LAUS File'!F499</f>
        <v>0</v>
      </c>
      <c r="J125" s="144">
        <f>'LAUS File'!F500</f>
        <v>0</v>
      </c>
      <c r="K125" s="141">
        <f>'LAUS File'!F501</f>
        <v>0</v>
      </c>
      <c r="L125" s="92"/>
    </row>
    <row r="126" spans="1:12" ht="11.4" customHeight="1">
      <c r="A126" s="142" t="s">
        <v>778</v>
      </c>
      <c r="B126" s="140">
        <f>'LAUS File'!F618</f>
        <v>0</v>
      </c>
      <c r="C126" s="140">
        <f>'LAUS File'!F619</f>
        <v>0</v>
      </c>
      <c r="D126" s="140">
        <f>'LAUS File'!F620</f>
        <v>0</v>
      </c>
      <c r="E126" s="141">
        <f>'LAUS File'!F621</f>
        <v>0</v>
      </c>
      <c r="G126" s="139" t="s">
        <v>762</v>
      </c>
      <c r="H126" s="144">
        <f>'LAUS File'!F534</f>
        <v>0</v>
      </c>
      <c r="I126" s="144">
        <f>'LAUS File'!F535</f>
        <v>0</v>
      </c>
      <c r="J126" s="144">
        <f>'LAUS File'!F536</f>
        <v>0</v>
      </c>
      <c r="K126" s="141">
        <f>'LAUS File'!F537</f>
        <v>0</v>
      </c>
      <c r="L126" s="92"/>
    </row>
    <row r="127" spans="1:12" ht="11.4" customHeight="1">
      <c r="A127" s="142" t="s">
        <v>780</v>
      </c>
      <c r="B127" s="140">
        <f>'LAUS File'!F626</f>
        <v>0</v>
      </c>
      <c r="C127" s="140">
        <f>'LAUS File'!F627</f>
        <v>0</v>
      </c>
      <c r="D127" s="140">
        <f>'LAUS File'!F628</f>
        <v>0</v>
      </c>
      <c r="E127" s="141">
        <f>'LAUS File'!F629</f>
        <v>0</v>
      </c>
      <c r="G127" s="139" t="s">
        <v>764</v>
      </c>
      <c r="H127" s="144">
        <f>'LAUS File'!F542</f>
        <v>0</v>
      </c>
      <c r="I127" s="144">
        <f>'LAUS File'!F543</f>
        <v>0</v>
      </c>
      <c r="J127" s="144">
        <f>'LAUS File'!F544</f>
        <v>0</v>
      </c>
      <c r="K127" s="141">
        <f>'LAUS File'!F545</f>
        <v>0</v>
      </c>
      <c r="L127" s="92"/>
    </row>
    <row r="128" spans="1:12" ht="11.4" customHeight="1">
      <c r="A128" s="139" t="s">
        <v>798</v>
      </c>
      <c r="B128" s="140">
        <f>'LAUS File'!F714</f>
        <v>0</v>
      </c>
      <c r="C128" s="140">
        <f>'LAUS File'!F715</f>
        <v>0</v>
      </c>
      <c r="D128" s="140">
        <f>'LAUS File'!F716</f>
        <v>0</v>
      </c>
      <c r="E128" s="141">
        <f>'LAUS File'!F717</f>
        <v>0</v>
      </c>
      <c r="G128" s="139" t="s">
        <v>767</v>
      </c>
      <c r="H128" s="144">
        <f>'LAUS File'!F558</f>
        <v>0</v>
      </c>
      <c r="I128" s="144">
        <f>'LAUS File'!F559</f>
        <v>0</v>
      </c>
      <c r="J128" s="144">
        <f>'LAUS File'!F560</f>
        <v>0</v>
      </c>
      <c r="K128" s="141">
        <f>'LAUS File'!F561</f>
        <v>0</v>
      </c>
      <c r="L128" s="92"/>
    </row>
    <row r="129" spans="1:12" ht="11.4" customHeight="1">
      <c r="G129" s="139" t="s">
        <v>775</v>
      </c>
      <c r="H129" s="144">
        <f>'LAUS File'!F598</f>
        <v>0</v>
      </c>
      <c r="I129" s="144">
        <f>'LAUS File'!F599</f>
        <v>0</v>
      </c>
      <c r="J129" s="144">
        <f>'LAUS File'!F600</f>
        <v>0</v>
      </c>
      <c r="K129" s="141">
        <f>'LAUS File'!F601</f>
        <v>0</v>
      </c>
      <c r="L129" s="92"/>
    </row>
    <row r="130" spans="1:12" ht="11.4" customHeight="1">
      <c r="G130" s="139" t="s">
        <v>160</v>
      </c>
      <c r="H130" s="144">
        <f>'LAUS File'!F642</f>
        <v>0</v>
      </c>
      <c r="I130" s="144">
        <f>'LAUS File'!F643</f>
        <v>0</v>
      </c>
      <c r="J130" s="144">
        <f>'LAUS File'!F644</f>
        <v>0</v>
      </c>
      <c r="K130" s="141">
        <f>'LAUS File'!F645</f>
        <v>0</v>
      </c>
      <c r="L130" s="92"/>
    </row>
    <row r="131" spans="1:12" ht="11.4" customHeight="1">
      <c r="G131" s="139" t="s">
        <v>785</v>
      </c>
      <c r="H131" s="144">
        <f>'LAUS File'!F650</f>
        <v>0</v>
      </c>
      <c r="I131" s="144">
        <f>'LAUS File'!F651</f>
        <v>0</v>
      </c>
      <c r="J131" s="144">
        <f>'LAUS File'!F652</f>
        <v>0</v>
      </c>
      <c r="K131" s="141">
        <f>'LAUS File'!F653</f>
        <v>0</v>
      </c>
      <c r="L131" s="92"/>
    </row>
    <row r="132" spans="1:12" ht="11.4" customHeight="1">
      <c r="A132" s="103" t="s">
        <v>581</v>
      </c>
      <c r="B132" s="104"/>
      <c r="C132" s="104"/>
      <c r="D132" s="104"/>
      <c r="E132" s="105"/>
      <c r="G132" s="139" t="s">
        <v>795</v>
      </c>
      <c r="H132" s="144">
        <f>'LAUS File'!F702</f>
        <v>0</v>
      </c>
      <c r="I132" s="144">
        <f>'LAUS File'!F703</f>
        <v>0</v>
      </c>
      <c r="J132" s="144">
        <f>'LAUS File'!F704</f>
        <v>0</v>
      </c>
      <c r="K132" s="141">
        <f>'LAUS File'!F705</f>
        <v>0</v>
      </c>
      <c r="L132" s="92"/>
    </row>
    <row r="133" spans="1:12" ht="11.4" customHeight="1">
      <c r="A133" s="106" t="s">
        <v>214</v>
      </c>
      <c r="B133" s="107">
        <f>'LAUS File'!F911</f>
        <v>0</v>
      </c>
      <c r="C133" s="107">
        <f>'LAUS File'!F912</f>
        <v>0</v>
      </c>
      <c r="D133" s="107">
        <f>'LAUS File'!F913</f>
        <v>0</v>
      </c>
      <c r="E133" s="108">
        <f>'LAUS File'!F914</f>
        <v>0</v>
      </c>
      <c r="G133" s="139" t="s">
        <v>797</v>
      </c>
      <c r="H133" s="144">
        <f>'LAUS File'!F710</f>
        <v>0</v>
      </c>
      <c r="I133" s="144">
        <f>'LAUS File'!F711</f>
        <v>0</v>
      </c>
      <c r="J133" s="144">
        <f>'LAUS File'!F712</f>
        <v>0</v>
      </c>
      <c r="K133" s="141">
        <f>'LAUS File'!F713</f>
        <v>0</v>
      </c>
      <c r="L133" s="92"/>
    </row>
    <row r="134" spans="1:12" ht="11.4" customHeight="1">
      <c r="A134" s="106" t="s">
        <v>166</v>
      </c>
      <c r="B134" s="107">
        <f>'LAUS File'!F874</f>
        <v>0</v>
      </c>
      <c r="C134" s="107">
        <f>'LAUS File'!F875</f>
        <v>0</v>
      </c>
      <c r="D134" s="107">
        <f>'LAUS File'!F876</f>
        <v>0</v>
      </c>
      <c r="E134" s="109">
        <f>'LAUS File'!F877</f>
        <v>0</v>
      </c>
    </row>
    <row r="135" spans="1:12" ht="11.25" customHeight="1">
      <c r="A135" s="106"/>
      <c r="B135" s="58"/>
      <c r="C135" s="58"/>
      <c r="D135" s="58"/>
      <c r="E135" s="110"/>
    </row>
    <row r="136" spans="1:12" ht="11.25" customHeight="1">
      <c r="A136" s="111" t="s">
        <v>582</v>
      </c>
      <c r="B136" s="112"/>
      <c r="C136" s="112"/>
      <c r="D136" s="112"/>
      <c r="E136" s="113"/>
    </row>
    <row r="137" spans="1:12" ht="11.25" customHeight="1">
      <c r="A137" s="106" t="s">
        <v>214</v>
      </c>
      <c r="B137" s="107">
        <f>'LAUS File'!F906</f>
        <v>0</v>
      </c>
      <c r="C137" s="107">
        <f>'LAUS File'!F907</f>
        <v>0</v>
      </c>
      <c r="D137" s="107">
        <f>'LAUS File'!F908</f>
        <v>0</v>
      </c>
      <c r="E137" s="109">
        <f>'LAUS File'!F909</f>
        <v>0</v>
      </c>
    </row>
    <row r="138" spans="1:12" ht="11.25" customHeight="1">
      <c r="A138" s="114" t="s">
        <v>166</v>
      </c>
      <c r="B138" s="115">
        <f>'LAUS File'!F879</f>
        <v>0</v>
      </c>
      <c r="C138" s="115">
        <f>'LAUS File'!F880</f>
        <v>0</v>
      </c>
      <c r="D138" s="115">
        <f>'LAUS File'!F881</f>
        <v>0</v>
      </c>
      <c r="E138" s="116">
        <f>'LAUS File'!F882</f>
        <v>0</v>
      </c>
    </row>
    <row r="139" spans="1:12" ht="11.25" customHeight="1">
      <c r="A139" s="90"/>
      <c r="B139" s="98"/>
      <c r="C139" s="98"/>
      <c r="D139" s="98"/>
      <c r="E139" s="91"/>
    </row>
    <row r="140" spans="1:12" ht="11.25" customHeight="1">
      <c r="A140" s="90"/>
      <c r="B140" s="98"/>
      <c r="C140" s="98"/>
      <c r="D140" s="98"/>
      <c r="E140" s="91"/>
    </row>
    <row r="141" spans="1:12" ht="11.25" customHeight="1">
      <c r="A141" s="62" t="s">
        <v>804</v>
      </c>
      <c r="C141" s="98"/>
      <c r="D141" s="98"/>
      <c r="E141" s="91"/>
    </row>
    <row r="142" spans="1:12" ht="11.25" customHeight="1">
      <c r="A142" s="62" t="s">
        <v>805</v>
      </c>
      <c r="C142" s="98"/>
      <c r="D142" s="98"/>
      <c r="E142" s="91"/>
    </row>
    <row r="143" spans="1:12" ht="11.25" customHeight="1">
      <c r="A143" s="62" t="s">
        <v>806</v>
      </c>
      <c r="C143" s="98"/>
      <c r="D143" s="98"/>
      <c r="E143" s="91"/>
    </row>
    <row r="144" spans="1:12" ht="11.25" customHeight="1">
      <c r="A144" s="90"/>
      <c r="B144" s="98"/>
      <c r="C144" s="98"/>
      <c r="D144" s="98"/>
      <c r="E144" s="91"/>
    </row>
  </sheetData>
  <mergeCells count="10">
    <mergeCell ref="A79:K79"/>
    <mergeCell ref="A80:K80"/>
    <mergeCell ref="A81:K81"/>
    <mergeCell ref="A82:K82"/>
    <mergeCell ref="A84:K84"/>
    <mergeCell ref="A4:K4"/>
    <mergeCell ref="A5:K5"/>
    <mergeCell ref="A6:K6"/>
    <mergeCell ref="A7:K7"/>
    <mergeCell ref="A9:K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2A8C0-81DD-4324-A722-A644D7870277}">
  <dimension ref="A1:N144"/>
  <sheetViews>
    <sheetView showGridLines="0" workbookViewId="0">
      <selection activeCell="A8" sqref="A8"/>
    </sheetView>
  </sheetViews>
  <sheetFormatPr defaultColWidth="9.08984375" defaultRowHeight="12.5"/>
  <cols>
    <col min="1" max="1" width="14.6328125" style="62" customWidth="1"/>
    <col min="2" max="2" width="11.36328125" style="62" customWidth="1"/>
    <col min="3" max="3" width="10.6328125" style="62" customWidth="1"/>
    <col min="4" max="4" width="10.453125" style="62" customWidth="1"/>
    <col min="5" max="5" width="6.36328125" style="72" customWidth="1"/>
    <col min="6" max="6" width="5.36328125" style="62" customWidth="1"/>
    <col min="7" max="7" width="13.453125" style="62" customWidth="1"/>
    <col min="8" max="8" width="11.08984375" style="62" customWidth="1"/>
    <col min="9" max="9" width="10.6328125" style="62" customWidth="1"/>
    <col min="10" max="10" width="10.08984375" style="62" customWidth="1"/>
    <col min="11" max="11" width="6.90625" style="62" customWidth="1"/>
    <col min="12" max="16384" width="9.08984375" style="62"/>
  </cols>
  <sheetData>
    <row r="1" spans="1:12" ht="11.15" customHeight="1">
      <c r="A1" s="58" t="s">
        <v>568</v>
      </c>
      <c r="B1" s="58"/>
      <c r="C1" s="58"/>
      <c r="D1" s="58"/>
      <c r="E1" s="59"/>
      <c r="F1" s="60" t="s">
        <v>569</v>
      </c>
      <c r="G1" s="58"/>
      <c r="H1" s="58"/>
      <c r="I1" s="58"/>
      <c r="J1" s="58"/>
      <c r="K1" s="61" t="s">
        <v>570</v>
      </c>
      <c r="L1" s="61"/>
    </row>
    <row r="2" spans="1:12" ht="11.15" customHeight="1">
      <c r="A2" s="58" t="s">
        <v>5</v>
      </c>
      <c r="B2" s="58"/>
      <c r="C2" s="58"/>
      <c r="D2" s="58"/>
      <c r="E2" s="59"/>
      <c r="F2" s="58"/>
      <c r="G2" s="58"/>
      <c r="H2" s="58" t="s">
        <v>148</v>
      </c>
      <c r="I2" s="60"/>
      <c r="J2" s="61" t="s">
        <v>571</v>
      </c>
      <c r="K2" s="58"/>
      <c r="L2" s="58"/>
    </row>
    <row r="3" spans="1:12" ht="11.15" customHeight="1">
      <c r="A3" s="63" t="s">
        <v>572</v>
      </c>
      <c r="B3" s="58"/>
      <c r="C3" s="58"/>
      <c r="D3" s="58"/>
      <c r="E3" s="59"/>
      <c r="F3" s="58"/>
      <c r="G3" s="58"/>
      <c r="H3" s="58"/>
      <c r="I3" s="58"/>
      <c r="J3" s="58"/>
      <c r="K3" s="64" t="s">
        <v>573</v>
      </c>
      <c r="L3" s="64"/>
    </row>
    <row r="4" spans="1:12" ht="28.5" customHeight="1">
      <c r="A4" s="158" t="s">
        <v>214</v>
      </c>
      <c r="B4" s="158"/>
      <c r="C4" s="158"/>
      <c r="D4" s="158"/>
      <c r="E4" s="158"/>
      <c r="F4" s="158"/>
      <c r="G4" s="158"/>
      <c r="H4" s="158"/>
      <c r="I4" s="158"/>
      <c r="J4" s="158"/>
      <c r="K4" s="158"/>
      <c r="L4" s="65"/>
    </row>
    <row r="5" spans="1:12" s="67" customFormat="1" ht="12.9" customHeight="1">
      <c r="A5" s="159" t="s">
        <v>574</v>
      </c>
      <c r="B5" s="159"/>
      <c r="C5" s="159"/>
      <c r="D5" s="159"/>
      <c r="E5" s="159"/>
      <c r="F5" s="159"/>
      <c r="G5" s="159"/>
      <c r="H5" s="159"/>
      <c r="I5" s="159"/>
      <c r="J5" s="159"/>
      <c r="K5" s="159"/>
      <c r="L5" s="66"/>
    </row>
    <row r="6" spans="1:12" ht="12.9" customHeight="1">
      <c r="A6" s="160" t="s">
        <v>575</v>
      </c>
      <c r="B6" s="160"/>
      <c r="C6" s="160"/>
      <c r="D6" s="160"/>
      <c r="E6" s="160"/>
      <c r="F6" s="160"/>
      <c r="G6" s="160"/>
      <c r="H6" s="160"/>
      <c r="I6" s="160"/>
      <c r="J6" s="160"/>
      <c r="K6" s="160"/>
      <c r="L6" s="68"/>
    </row>
    <row r="7" spans="1:12" ht="12" customHeight="1">
      <c r="A7" s="161" t="s">
        <v>845</v>
      </c>
      <c r="B7" s="161"/>
      <c r="C7" s="161"/>
      <c r="D7" s="161"/>
      <c r="E7" s="161"/>
      <c r="F7" s="161"/>
      <c r="G7" s="161"/>
      <c r="H7" s="161"/>
      <c r="I7" s="161"/>
      <c r="J7" s="161"/>
      <c r="K7" s="161"/>
      <c r="L7" s="69"/>
    </row>
    <row r="8" spans="1:12" ht="5.15" customHeight="1">
      <c r="A8" s="70"/>
      <c r="B8" s="71"/>
      <c r="C8" s="71"/>
      <c r="D8" s="71"/>
      <c r="F8" s="71"/>
      <c r="G8" s="71"/>
      <c r="H8" s="71"/>
      <c r="I8" s="71"/>
      <c r="J8" s="71"/>
      <c r="K8" s="71"/>
      <c r="L8" s="71"/>
    </row>
    <row r="9" spans="1:12" ht="11.4" customHeight="1">
      <c r="A9" s="164" t="s">
        <v>576</v>
      </c>
      <c r="B9" s="164"/>
      <c r="C9" s="164"/>
      <c r="D9" s="164"/>
      <c r="E9" s="164"/>
      <c r="F9" s="164"/>
      <c r="G9" s="164"/>
      <c r="H9" s="164"/>
      <c r="I9" s="164"/>
      <c r="J9" s="164"/>
      <c r="K9" s="164"/>
      <c r="L9" s="73"/>
    </row>
    <row r="10" spans="1:12" ht="5.15" customHeight="1">
      <c r="A10" s="70" t="s">
        <v>148</v>
      </c>
      <c r="B10" s="71"/>
      <c r="C10" s="71"/>
      <c r="D10" s="71"/>
      <c r="F10" s="71"/>
      <c r="G10" s="71"/>
      <c r="H10" s="71"/>
      <c r="I10" s="71"/>
      <c r="J10" s="71"/>
      <c r="K10" s="71"/>
      <c r="L10" s="71"/>
    </row>
    <row r="11" spans="1:12" s="79" customFormat="1" ht="11.4" customHeight="1">
      <c r="A11" s="74" t="s">
        <v>577</v>
      </c>
      <c r="B11" s="75" t="s">
        <v>169</v>
      </c>
      <c r="C11" s="75" t="s">
        <v>578</v>
      </c>
      <c r="D11" s="75" t="s">
        <v>168</v>
      </c>
      <c r="E11" s="76" t="s">
        <v>154</v>
      </c>
      <c r="F11" s="77"/>
      <c r="G11" s="78" t="s">
        <v>577</v>
      </c>
      <c r="H11" s="75" t="s">
        <v>169</v>
      </c>
      <c r="I11" s="75" t="s">
        <v>578</v>
      </c>
      <c r="J11" s="75" t="s">
        <v>168</v>
      </c>
      <c r="K11" s="76" t="s">
        <v>154</v>
      </c>
      <c r="L11" s="75"/>
    </row>
    <row r="12" spans="1:12" s="79" customFormat="1" ht="5.15" customHeight="1">
      <c r="A12" s="74"/>
      <c r="B12" s="75"/>
      <c r="C12" s="75"/>
      <c r="D12" s="75"/>
      <c r="E12" s="76"/>
      <c r="F12" s="77"/>
      <c r="G12" s="78"/>
      <c r="H12" s="75"/>
      <c r="I12" s="75"/>
      <c r="J12" s="75"/>
      <c r="K12" s="76"/>
      <c r="L12" s="75"/>
    </row>
    <row r="13" spans="1:12" ht="11.4" customHeight="1">
      <c r="A13" s="80" t="s">
        <v>635</v>
      </c>
      <c r="B13" s="81"/>
      <c r="C13" s="81"/>
      <c r="D13" s="81"/>
      <c r="E13" s="82"/>
      <c r="G13" s="83" t="s">
        <v>800</v>
      </c>
      <c r="H13" s="81"/>
      <c r="I13" s="146"/>
      <c r="J13" s="147"/>
      <c r="K13" s="147"/>
      <c r="L13" s="84"/>
    </row>
    <row r="14" spans="1:12" ht="11.4" customHeight="1">
      <c r="A14" s="81"/>
      <c r="B14" s="85">
        <f>'LAUS File'!G806</f>
        <v>0</v>
      </c>
      <c r="C14" s="85">
        <f>'LAUS File'!G807</f>
        <v>0</v>
      </c>
      <c r="D14" s="85">
        <f>'LAUS File'!G808</f>
        <v>0</v>
      </c>
      <c r="E14" s="86">
        <f>'LAUS File'!G809</f>
        <v>0</v>
      </c>
      <c r="L14" s="89"/>
    </row>
    <row r="15" spans="1:12" ht="11.4" customHeight="1">
      <c r="A15" s="139" t="s">
        <v>636</v>
      </c>
      <c r="B15" s="140">
        <f>'LAUS File'!G74</f>
        <v>0</v>
      </c>
      <c r="C15" s="140">
        <f>'LAUS File'!G75</f>
        <v>0</v>
      </c>
      <c r="D15" s="140">
        <f>'LAUS File'!G76</f>
        <v>0</v>
      </c>
      <c r="E15" s="141">
        <f>'LAUS File'!G77</f>
        <v>0</v>
      </c>
      <c r="G15" s="142" t="s">
        <v>713</v>
      </c>
      <c r="H15" s="140">
        <f>'LAUS File'!G306</f>
        <v>0</v>
      </c>
      <c r="I15" s="140">
        <f>'LAUS File'!G307</f>
        <v>0</v>
      </c>
      <c r="J15" s="140">
        <f>'LAUS File'!G308</f>
        <v>0</v>
      </c>
      <c r="K15" s="143">
        <f>'LAUS File'!G309</f>
        <v>0</v>
      </c>
      <c r="L15" s="92"/>
    </row>
    <row r="16" spans="1:12" ht="11.4" customHeight="1">
      <c r="A16" s="139" t="s">
        <v>637</v>
      </c>
      <c r="B16" s="140">
        <f>'LAUS File'!G98</f>
        <v>0</v>
      </c>
      <c r="C16" s="140">
        <f>'LAUS File'!G99</f>
        <v>0</v>
      </c>
      <c r="D16" s="140">
        <f>'LAUS File'!G100</f>
        <v>0</v>
      </c>
      <c r="E16" s="141">
        <f>'LAUS File'!G101</f>
        <v>0</v>
      </c>
      <c r="G16" s="142" t="s">
        <v>716</v>
      </c>
      <c r="H16" s="140">
        <f>'LAUS File'!G318</f>
        <v>0</v>
      </c>
      <c r="I16" s="140">
        <f>'LAUS File'!G319</f>
        <v>0</v>
      </c>
      <c r="J16" s="140">
        <f>'LAUS File'!G320</f>
        <v>0</v>
      </c>
      <c r="K16" s="141">
        <f>'LAUS File'!G321</f>
        <v>0</v>
      </c>
      <c r="L16" s="92"/>
    </row>
    <row r="17" spans="1:12" ht="11.4" customHeight="1">
      <c r="A17" s="142" t="s">
        <v>638</v>
      </c>
      <c r="B17" s="140">
        <f>'LAUS File'!G102</f>
        <v>0</v>
      </c>
      <c r="C17" s="140">
        <f>'LAUS File'!G103</f>
        <v>0</v>
      </c>
      <c r="D17" s="140">
        <f>'LAUS File'!G104</f>
        <v>0</v>
      </c>
      <c r="E17" s="141">
        <f>'LAUS File'!G105</f>
        <v>0</v>
      </c>
      <c r="G17" s="142" t="s">
        <v>721</v>
      </c>
      <c r="H17" s="140">
        <f>'LAUS File'!G338</f>
        <v>0</v>
      </c>
      <c r="I17" s="140">
        <f>'LAUS File'!G339</f>
        <v>0</v>
      </c>
      <c r="J17" s="140">
        <f>'LAUS File'!G340</f>
        <v>0</v>
      </c>
      <c r="K17" s="141">
        <f>'LAUS File'!G341</f>
        <v>0</v>
      </c>
      <c r="L17" s="92"/>
    </row>
    <row r="18" spans="1:12" ht="11.4" customHeight="1">
      <c r="A18" s="139" t="s">
        <v>639</v>
      </c>
      <c r="B18" s="140">
        <f>'LAUS File'!G110</f>
        <v>0</v>
      </c>
      <c r="C18" s="140">
        <f>'LAUS File'!G111</f>
        <v>0</v>
      </c>
      <c r="D18" s="140">
        <f>'LAUS File'!G112</f>
        <v>0</v>
      </c>
      <c r="E18" s="141">
        <f>'LAUS File'!G113</f>
        <v>0</v>
      </c>
      <c r="G18" s="142" t="s">
        <v>723</v>
      </c>
      <c r="H18" s="140">
        <f>'LAUS File'!G346</f>
        <v>0</v>
      </c>
      <c r="I18" s="140">
        <f>'LAUS File'!G347</f>
        <v>0</v>
      </c>
      <c r="J18" s="140">
        <f>'LAUS File'!G348</f>
        <v>0</v>
      </c>
      <c r="K18" s="141">
        <f>'LAUS File'!G349</f>
        <v>0</v>
      </c>
      <c r="L18" s="92"/>
    </row>
    <row r="19" spans="1:12" ht="11.4" customHeight="1">
      <c r="A19" s="139" t="s">
        <v>157</v>
      </c>
      <c r="B19" s="140">
        <f>'LAUS File'!G174</f>
        <v>0</v>
      </c>
      <c r="C19" s="140">
        <f>'LAUS File'!G175</f>
        <v>0</v>
      </c>
      <c r="D19" s="140">
        <f>'LAUS File'!G176</f>
        <v>0</v>
      </c>
      <c r="E19" s="141">
        <f>'LAUS File'!G177</f>
        <v>0</v>
      </c>
      <c r="G19" s="142" t="s">
        <v>724</v>
      </c>
      <c r="H19" s="140">
        <f>'LAUS File'!G350</f>
        <v>0</v>
      </c>
      <c r="I19" s="140">
        <f>'LAUS File'!G351</f>
        <v>0</v>
      </c>
      <c r="J19" s="140">
        <f>'LAUS File'!G352</f>
        <v>0</v>
      </c>
      <c r="K19" s="141">
        <f>'LAUS File'!G353</f>
        <v>0</v>
      </c>
      <c r="L19" s="92"/>
    </row>
    <row r="20" spans="1:12" ht="11.4" customHeight="1">
      <c r="A20" s="139" t="s">
        <v>640</v>
      </c>
      <c r="B20" s="140">
        <f>'LAUS File'!G178</f>
        <v>0</v>
      </c>
      <c r="C20" s="140">
        <f>'LAUS File'!G179</f>
        <v>0</v>
      </c>
      <c r="D20" s="140">
        <f>'LAUS File'!G180</f>
        <v>0</v>
      </c>
      <c r="E20" s="141">
        <f>'LAUS File'!G181</f>
        <v>0</v>
      </c>
      <c r="G20" s="142" t="s">
        <v>725</v>
      </c>
      <c r="H20" s="140">
        <f>'LAUS File'!G354</f>
        <v>0</v>
      </c>
      <c r="I20" s="140">
        <f>'LAUS File'!G355</f>
        <v>0</v>
      </c>
      <c r="J20" s="140">
        <f>'LAUS File'!G356</f>
        <v>0</v>
      </c>
      <c r="K20" s="141">
        <f>'LAUS File'!G357</f>
        <v>0</v>
      </c>
      <c r="L20" s="92"/>
    </row>
    <row r="21" spans="1:12" ht="11.4" customHeight="1">
      <c r="A21" s="142" t="s">
        <v>641</v>
      </c>
      <c r="B21" s="140">
        <f>'LAUS File'!G222</f>
        <v>0</v>
      </c>
      <c r="C21" s="140">
        <f>'LAUS File'!G223</f>
        <v>0</v>
      </c>
      <c r="D21" s="140">
        <f>'LAUS File'!G224</f>
        <v>0</v>
      </c>
      <c r="E21" s="141">
        <f>'LAUS File'!G225</f>
        <v>0</v>
      </c>
      <c r="G21" s="142" t="s">
        <v>728</v>
      </c>
      <c r="H21" s="140">
        <f>'LAUS File'!G366</f>
        <v>0</v>
      </c>
      <c r="I21" s="140">
        <f>'LAUS File'!G367</f>
        <v>0</v>
      </c>
      <c r="J21" s="140">
        <f>'LAUS File'!G368</f>
        <v>0</v>
      </c>
      <c r="K21" s="141">
        <f>'LAUS File'!G369</f>
        <v>0</v>
      </c>
      <c r="L21" s="92"/>
    </row>
    <row r="22" spans="1:12" ht="11.4" customHeight="1">
      <c r="A22" s="139" t="s">
        <v>642</v>
      </c>
      <c r="B22" s="140">
        <f>'LAUS File'!G242</f>
        <v>0</v>
      </c>
      <c r="C22" s="140">
        <f>'LAUS File'!G243</f>
        <v>0</v>
      </c>
      <c r="D22" s="140">
        <f>'LAUS File'!G244</f>
        <v>0</v>
      </c>
      <c r="E22" s="141">
        <f>'LAUS File'!G245</f>
        <v>0</v>
      </c>
      <c r="G22" s="142" t="s">
        <v>729</v>
      </c>
      <c r="H22" s="140">
        <f>'LAUS File'!G370</f>
        <v>0</v>
      </c>
      <c r="I22" s="140">
        <f>'LAUS File'!G371</f>
        <v>0</v>
      </c>
      <c r="J22" s="140">
        <f>'LAUS File'!G372</f>
        <v>0</v>
      </c>
      <c r="K22" s="141">
        <f>'LAUS File'!G373</f>
        <v>0</v>
      </c>
      <c r="L22" s="92"/>
    </row>
    <row r="23" spans="1:12" ht="11.4" customHeight="1">
      <c r="A23" s="139" t="s">
        <v>643</v>
      </c>
      <c r="B23" s="140">
        <f>'LAUS File'!G266</f>
        <v>0</v>
      </c>
      <c r="C23" s="140">
        <f>'LAUS File'!G267</f>
        <v>0</v>
      </c>
      <c r="D23" s="140">
        <f>'LAUS File'!G268</f>
        <v>0</v>
      </c>
      <c r="E23" s="141">
        <f>'LAUS File'!G269</f>
        <v>0</v>
      </c>
      <c r="G23" s="142" t="s">
        <v>734</v>
      </c>
      <c r="H23" s="140">
        <f>'LAUS File'!G394</f>
        <v>0</v>
      </c>
      <c r="I23" s="140">
        <f>'LAUS File'!G395</f>
        <v>0</v>
      </c>
      <c r="J23" s="140">
        <f>'LAUS File'!G396</f>
        <v>0</v>
      </c>
      <c r="K23" s="141">
        <f>'LAUS File'!G397</f>
        <v>0</v>
      </c>
      <c r="L23" s="92"/>
    </row>
    <row r="24" spans="1:12" ht="11.4" customHeight="1">
      <c r="A24" s="142" t="s">
        <v>644</v>
      </c>
      <c r="B24" s="140">
        <f>'LAUS File'!G378</f>
        <v>0</v>
      </c>
      <c r="C24" s="140">
        <f>'LAUS File'!G379</f>
        <v>0</v>
      </c>
      <c r="D24" s="140">
        <f>'LAUS File'!G380</f>
        <v>0</v>
      </c>
      <c r="E24" s="141">
        <f>'LAUS File'!G381</f>
        <v>0</v>
      </c>
      <c r="G24" s="142" t="s">
        <v>736</v>
      </c>
      <c r="H24" s="140">
        <f>'LAUS File'!G414</f>
        <v>0</v>
      </c>
      <c r="I24" s="140">
        <f>'LAUS File'!G415</f>
        <v>0</v>
      </c>
      <c r="J24" s="140">
        <f>'LAUS File'!G416</f>
        <v>0</v>
      </c>
      <c r="K24" s="141">
        <f>'LAUS File'!G417</f>
        <v>0</v>
      </c>
      <c r="L24" s="92"/>
    </row>
    <row r="25" spans="1:12" ht="11.4" customHeight="1">
      <c r="A25" s="142" t="s">
        <v>645</v>
      </c>
      <c r="B25" s="140">
        <f>'LAUS File'!G398</f>
        <v>0</v>
      </c>
      <c r="C25" s="140">
        <f>'LAUS File'!G399</f>
        <v>0</v>
      </c>
      <c r="D25" s="140">
        <f>'LAUS File'!G400</f>
        <v>0</v>
      </c>
      <c r="E25" s="141">
        <f>'LAUS File'!G401</f>
        <v>0</v>
      </c>
      <c r="G25" s="142" t="s">
        <v>744</v>
      </c>
      <c r="H25" s="140">
        <f>'LAUS File'!G458</f>
        <v>0</v>
      </c>
      <c r="I25" s="140">
        <f>'LAUS File'!G459</f>
        <v>0</v>
      </c>
      <c r="J25" s="140">
        <f>'LAUS File'!G460</f>
        <v>0</v>
      </c>
      <c r="K25" s="141">
        <f>'LAUS File'!G461</f>
        <v>0</v>
      </c>
      <c r="L25" s="92"/>
    </row>
    <row r="26" spans="1:12" ht="11.4" customHeight="1">
      <c r="A26" s="139" t="s">
        <v>646</v>
      </c>
      <c r="B26" s="140">
        <f>'LAUS File'!G402</f>
        <v>0</v>
      </c>
      <c r="C26" s="140">
        <f>'LAUS File'!G403</f>
        <v>0</v>
      </c>
      <c r="D26" s="140">
        <f>'LAUS File'!G404</f>
        <v>0</v>
      </c>
      <c r="E26" s="141">
        <f>'LAUS File'!G405</f>
        <v>0</v>
      </c>
      <c r="G26" s="142" t="s">
        <v>745</v>
      </c>
      <c r="H26" s="140">
        <f>'LAUS File'!G462</f>
        <v>0</v>
      </c>
      <c r="I26" s="140">
        <f>'LAUS File'!G463</f>
        <v>0</v>
      </c>
      <c r="J26" s="140">
        <f>'LAUS File'!G464</f>
        <v>0</v>
      </c>
      <c r="K26" s="141">
        <f>'LAUS File'!G465</f>
        <v>0</v>
      </c>
      <c r="L26" s="92"/>
    </row>
    <row r="27" spans="1:12" ht="11.4" customHeight="1">
      <c r="A27" s="139" t="s">
        <v>647</v>
      </c>
      <c r="B27" s="140">
        <f>'LAUS File'!G422</f>
        <v>0</v>
      </c>
      <c r="C27" s="140">
        <f>'LAUS File'!G423</f>
        <v>0</v>
      </c>
      <c r="D27" s="140">
        <f>'LAUS File'!G424</f>
        <v>0</v>
      </c>
      <c r="E27" s="141">
        <f>'LAUS File'!G425</f>
        <v>0</v>
      </c>
      <c r="G27" s="142" t="s">
        <v>749</v>
      </c>
      <c r="H27" s="140">
        <f>'LAUS File'!G478</f>
        <v>0</v>
      </c>
      <c r="I27" s="140">
        <f>'LAUS File'!G479</f>
        <v>0</v>
      </c>
      <c r="J27" s="140">
        <f>'LAUS File'!G480</f>
        <v>0</v>
      </c>
      <c r="K27" s="141">
        <f>'LAUS File'!G481</f>
        <v>0</v>
      </c>
      <c r="L27" s="92"/>
    </row>
    <row r="28" spans="1:12" ht="11.4" customHeight="1">
      <c r="A28" s="139" t="s">
        <v>648</v>
      </c>
      <c r="B28" s="140">
        <f>'LAUS File'!G426</f>
        <v>0</v>
      </c>
      <c r="C28" s="140">
        <f>'LAUS File'!G427</f>
        <v>0</v>
      </c>
      <c r="D28" s="140">
        <f>'LAUS File'!G428</f>
        <v>0</v>
      </c>
      <c r="E28" s="141">
        <f>'LAUS File'!G429</f>
        <v>0</v>
      </c>
      <c r="G28" s="142" t="s">
        <v>752</v>
      </c>
      <c r="H28" s="140">
        <f>'LAUS File'!G490</f>
        <v>0</v>
      </c>
      <c r="I28" s="140">
        <f>'LAUS File'!G491</f>
        <v>0</v>
      </c>
      <c r="J28" s="140">
        <f>'LAUS File'!G492</f>
        <v>0</v>
      </c>
      <c r="K28" s="141">
        <f>'LAUS File'!G493</f>
        <v>0</v>
      </c>
      <c r="L28" s="92"/>
    </row>
    <row r="29" spans="1:12" ht="11.4" customHeight="1">
      <c r="A29" s="139" t="s">
        <v>649</v>
      </c>
      <c r="B29" s="140">
        <f>'LAUS File'!G450</f>
        <v>0</v>
      </c>
      <c r="C29" s="140">
        <f>'LAUS File'!G451</f>
        <v>0</v>
      </c>
      <c r="D29" s="140">
        <f>'LAUS File'!G452</f>
        <v>0</v>
      </c>
      <c r="E29" s="141">
        <f>'LAUS File'!G453</f>
        <v>0</v>
      </c>
      <c r="G29" s="142" t="s">
        <v>756</v>
      </c>
      <c r="H29" s="140">
        <f>'LAUS File'!G514</f>
        <v>0</v>
      </c>
      <c r="I29" s="140">
        <f>'LAUS File'!G515</f>
        <v>0</v>
      </c>
      <c r="J29" s="140">
        <f>'LAUS File'!G516</f>
        <v>0</v>
      </c>
      <c r="K29" s="141">
        <f>'LAUS File'!G517</f>
        <v>0</v>
      </c>
      <c r="L29" s="92"/>
    </row>
    <row r="30" spans="1:12" ht="11.4" customHeight="1">
      <c r="A30" s="139" t="s">
        <v>650</v>
      </c>
      <c r="B30" s="140">
        <f>'LAUS File'!G506</f>
        <v>0</v>
      </c>
      <c r="C30" s="140">
        <f>'LAUS File'!G507</f>
        <v>0</v>
      </c>
      <c r="D30" s="140">
        <f>'LAUS File'!G508</f>
        <v>0</v>
      </c>
      <c r="E30" s="141">
        <f>'LAUS File'!G509</f>
        <v>0</v>
      </c>
      <c r="G30" s="142" t="s">
        <v>760</v>
      </c>
      <c r="H30" s="140">
        <f>'LAUS File'!G182</f>
        <v>0</v>
      </c>
      <c r="I30" s="140">
        <f>'LAUS File'!G183</f>
        <v>0</v>
      </c>
      <c r="J30" s="140">
        <f>'LAUS File'!G184</f>
        <v>0</v>
      </c>
      <c r="K30" s="141">
        <f>'LAUS File'!G185</f>
        <v>0</v>
      </c>
      <c r="L30" s="92"/>
    </row>
    <row r="31" spans="1:12" ht="11.4" customHeight="1">
      <c r="A31" s="142" t="s">
        <v>651</v>
      </c>
      <c r="B31" s="140">
        <f>'LAUS File'!G510</f>
        <v>0</v>
      </c>
      <c r="C31" s="140">
        <f>'LAUS File'!G511</f>
        <v>0</v>
      </c>
      <c r="D31" s="140">
        <f>'LAUS File'!G512</f>
        <v>0</v>
      </c>
      <c r="E31" s="141">
        <f>'LAUS File'!G513</f>
        <v>0</v>
      </c>
      <c r="G31" s="142" t="s">
        <v>765</v>
      </c>
      <c r="H31" s="140">
        <f>'LAUS File'!G550</f>
        <v>0</v>
      </c>
      <c r="I31" s="140">
        <f>'LAUS File'!G551</f>
        <v>0</v>
      </c>
      <c r="J31" s="140">
        <f>'LAUS File'!G552</f>
        <v>0</v>
      </c>
      <c r="K31" s="141">
        <f>'LAUS File'!G553</f>
        <v>0</v>
      </c>
      <c r="L31" s="92"/>
    </row>
    <row r="32" spans="1:12" ht="11.4" customHeight="1">
      <c r="A32" s="142" t="s">
        <v>652</v>
      </c>
      <c r="B32" s="140">
        <f>'LAUS File'!G546</f>
        <v>0</v>
      </c>
      <c r="C32" s="140">
        <f>'LAUS File'!G547</f>
        <v>0</v>
      </c>
      <c r="D32" s="140">
        <f>'LAUS File'!G548</f>
        <v>0</v>
      </c>
      <c r="E32" s="141">
        <f>'LAUS File'!G549</f>
        <v>0</v>
      </c>
      <c r="G32" s="142" t="s">
        <v>766</v>
      </c>
      <c r="H32" s="140">
        <f>'LAUS File'!G554</f>
        <v>0</v>
      </c>
      <c r="I32" s="140">
        <f>'LAUS File'!G555</f>
        <v>0</v>
      </c>
      <c r="J32" s="140">
        <f>'LAUS File'!G556</f>
        <v>0</v>
      </c>
      <c r="K32" s="141">
        <f>'LAUS File'!G557</f>
        <v>0</v>
      </c>
      <c r="L32" s="92"/>
    </row>
    <row r="33" spans="1:12" ht="11.4" customHeight="1">
      <c r="A33" s="139" t="s">
        <v>653</v>
      </c>
      <c r="B33" s="140">
        <f>'LAUS File'!G578</f>
        <v>0</v>
      </c>
      <c r="C33" s="140">
        <f>'LAUS File'!G579</f>
        <v>0</v>
      </c>
      <c r="D33" s="140">
        <f>'LAUS File'!G580</f>
        <v>0</v>
      </c>
      <c r="E33" s="141">
        <f>'LAUS File'!G581</f>
        <v>0</v>
      </c>
      <c r="G33" s="142" t="s">
        <v>768</v>
      </c>
      <c r="H33" s="140">
        <f>'LAUS File'!G562</f>
        <v>0</v>
      </c>
      <c r="I33" s="140">
        <f>'LAUS File'!G563</f>
        <v>0</v>
      </c>
      <c r="J33" s="140">
        <f>'LAUS File'!G564</f>
        <v>0</v>
      </c>
      <c r="K33" s="141">
        <f>'LAUS File'!G565</f>
        <v>0</v>
      </c>
      <c r="L33" s="92"/>
    </row>
    <row r="34" spans="1:12" ht="11.4" customHeight="1">
      <c r="A34" s="139" t="s">
        <v>654</v>
      </c>
      <c r="B34" s="140">
        <f>'LAUS File'!G590</f>
        <v>0</v>
      </c>
      <c r="C34" s="140">
        <f>'LAUS File'!G591</f>
        <v>0</v>
      </c>
      <c r="D34" s="140">
        <f>'LAUS File'!G592</f>
        <v>0</v>
      </c>
      <c r="E34" s="141">
        <f>'LAUS File'!G593</f>
        <v>0</v>
      </c>
      <c r="G34" s="142" t="s">
        <v>769</v>
      </c>
      <c r="H34" s="140">
        <f>'LAUS File'!G566</f>
        <v>0</v>
      </c>
      <c r="I34" s="140">
        <f>'LAUS File'!G567</f>
        <v>0</v>
      </c>
      <c r="J34" s="140">
        <f>'LAUS File'!G568</f>
        <v>0</v>
      </c>
      <c r="K34" s="141">
        <f>'LAUS File'!G569</f>
        <v>0</v>
      </c>
      <c r="L34" s="92"/>
    </row>
    <row r="35" spans="1:12" ht="11.4" customHeight="1">
      <c r="A35" s="142" t="s">
        <v>655</v>
      </c>
      <c r="B35" s="140">
        <f>'LAUS File'!G614</f>
        <v>0</v>
      </c>
      <c r="C35" s="140">
        <f>'LAUS File'!G615</f>
        <v>0</v>
      </c>
      <c r="D35" s="140">
        <f>'LAUS File'!G616</f>
        <v>0</v>
      </c>
      <c r="E35" s="141">
        <f>'LAUS File'!G617</f>
        <v>0</v>
      </c>
      <c r="G35" s="142" t="s">
        <v>771</v>
      </c>
      <c r="H35" s="140">
        <f>'LAUS File'!G574</f>
        <v>0</v>
      </c>
      <c r="I35" s="140">
        <f>'LAUS File'!G575</f>
        <v>0</v>
      </c>
      <c r="J35" s="140">
        <f>'LAUS File'!G576</f>
        <v>0</v>
      </c>
      <c r="K35" s="141">
        <f>'LAUS File'!G577</f>
        <v>0</v>
      </c>
      <c r="L35" s="92"/>
    </row>
    <row r="36" spans="1:12" ht="11.4" customHeight="1">
      <c r="A36" s="142" t="s">
        <v>656</v>
      </c>
      <c r="B36" s="140">
        <f>'LAUS File'!G666</f>
        <v>0</v>
      </c>
      <c r="C36" s="140">
        <f>'LAUS File'!G667</f>
        <v>0</v>
      </c>
      <c r="D36" s="140">
        <f>'LAUS File'!G668</f>
        <v>0</v>
      </c>
      <c r="E36" s="141">
        <f>'LAUS File'!G669</f>
        <v>0</v>
      </c>
      <c r="G36" s="142" t="s">
        <v>774</v>
      </c>
      <c r="H36" s="140">
        <f>'LAUS File'!G594</f>
        <v>0</v>
      </c>
      <c r="I36" s="140">
        <f>'LAUS File'!G595</f>
        <v>0</v>
      </c>
      <c r="J36" s="140">
        <f>'LAUS File'!G596</f>
        <v>0</v>
      </c>
      <c r="K36" s="141">
        <f>'LAUS File'!G597</f>
        <v>0</v>
      </c>
      <c r="L36" s="92"/>
    </row>
    <row r="37" spans="1:12" ht="11.4" customHeight="1">
      <c r="A37" s="142" t="s">
        <v>657</v>
      </c>
      <c r="B37" s="140">
        <f>'LAUS File'!G670</f>
        <v>0</v>
      </c>
      <c r="C37" s="140">
        <f>'LAUS File'!G671</f>
        <v>0</v>
      </c>
      <c r="D37" s="140">
        <f>'LAUS File'!G672</f>
        <v>0</v>
      </c>
      <c r="E37" s="141">
        <f>'LAUS File'!G673</f>
        <v>0</v>
      </c>
      <c r="G37" s="142" t="s">
        <v>777</v>
      </c>
      <c r="H37" s="140">
        <f>'LAUS File'!G606</f>
        <v>0</v>
      </c>
      <c r="I37" s="140">
        <f>'LAUS File'!G607</f>
        <v>0</v>
      </c>
      <c r="J37" s="140">
        <f>'LAUS File'!G608</f>
        <v>0</v>
      </c>
      <c r="K37" s="141">
        <f>'LAUS File'!G609</f>
        <v>0</v>
      </c>
      <c r="L37" s="92"/>
    </row>
    <row r="38" spans="1:12" ht="11.4" customHeight="1">
      <c r="A38" s="142" t="s">
        <v>658</v>
      </c>
      <c r="B38" s="140">
        <f>'LAUS File'!G682</f>
        <v>0</v>
      </c>
      <c r="C38" s="140">
        <f>'LAUS File'!G683</f>
        <v>0</v>
      </c>
      <c r="D38" s="140">
        <f>'LAUS File'!G684</f>
        <v>0</v>
      </c>
      <c r="E38" s="141">
        <f>'LAUS File'!G685</f>
        <v>0</v>
      </c>
      <c r="G38" s="142" t="s">
        <v>779</v>
      </c>
      <c r="H38" s="140">
        <f>'LAUS File'!G622</f>
        <v>0</v>
      </c>
      <c r="I38" s="140">
        <f>'LAUS File'!G623</f>
        <v>0</v>
      </c>
      <c r="J38" s="140">
        <f>'LAUS File'!G624</f>
        <v>0</v>
      </c>
      <c r="K38" s="141">
        <f>'LAUS File'!G625</f>
        <v>0</v>
      </c>
      <c r="L38" s="92"/>
    </row>
    <row r="39" spans="1:12" ht="11.4" customHeight="1">
      <c r="G39" s="142" t="s">
        <v>786</v>
      </c>
      <c r="H39" s="140">
        <f>'LAUS File'!G654</f>
        <v>0</v>
      </c>
      <c r="I39" s="140">
        <f>'LAUS File'!G655</f>
        <v>0</v>
      </c>
      <c r="J39" s="140">
        <f>'LAUS File'!G656</f>
        <v>0</v>
      </c>
      <c r="K39" s="141">
        <f>'LAUS File'!G657</f>
        <v>0</v>
      </c>
      <c r="L39" s="92"/>
    </row>
    <row r="40" spans="1:12" ht="11.4" customHeight="1">
      <c r="G40" s="142" t="s">
        <v>787</v>
      </c>
      <c r="H40" s="140">
        <f>'LAUS File'!G658</f>
        <v>0</v>
      </c>
      <c r="I40" s="140">
        <f>'LAUS File'!G659</f>
        <v>0</v>
      </c>
      <c r="J40" s="140">
        <f>'LAUS File'!G660</f>
        <v>0</v>
      </c>
      <c r="K40" s="141">
        <f>'LAUS File'!G661</f>
        <v>0</v>
      </c>
      <c r="L40" s="92"/>
    </row>
    <row r="41" spans="1:12" ht="11.4" customHeight="1">
      <c r="A41" s="80" t="s">
        <v>799</v>
      </c>
      <c r="B41" s="93"/>
      <c r="C41" s="93"/>
      <c r="D41" s="93"/>
      <c r="E41" s="94"/>
      <c r="G41" s="142" t="s">
        <v>789</v>
      </c>
      <c r="H41" s="140">
        <f>'LAUS File'!G674</f>
        <v>0</v>
      </c>
      <c r="I41" s="140">
        <f>'LAUS File'!G675</f>
        <v>0</v>
      </c>
      <c r="J41" s="140">
        <f>'LAUS File'!G676</f>
        <v>0</v>
      </c>
      <c r="K41" s="141">
        <f>'LAUS File'!G677</f>
        <v>0</v>
      </c>
      <c r="L41" s="92"/>
    </row>
    <row r="42" spans="1:12" ht="11.4" customHeight="1">
      <c r="A42" s="80"/>
      <c r="B42" s="93">
        <f>'LAUS File'!G810</f>
        <v>0</v>
      </c>
      <c r="C42" s="93">
        <f>'LAUS File'!G811</f>
        <v>0</v>
      </c>
      <c r="D42" s="93">
        <f>'LAUS File'!G812</f>
        <v>0</v>
      </c>
      <c r="E42" s="94">
        <f>'LAUS File'!G813</f>
        <v>0</v>
      </c>
      <c r="G42" s="142" t="s">
        <v>790</v>
      </c>
      <c r="H42" s="140">
        <f>'LAUS File'!G678</f>
        <v>0</v>
      </c>
      <c r="I42" s="140">
        <f>'LAUS File'!G679</f>
        <v>0</v>
      </c>
      <c r="J42" s="140">
        <f>'LAUS File'!G680</f>
        <v>0</v>
      </c>
      <c r="K42" s="141">
        <f>'LAUS File'!G681</f>
        <v>0</v>
      </c>
      <c r="L42" s="92"/>
    </row>
    <row r="43" spans="1:12" ht="11.4" customHeight="1">
      <c r="A43" s="139" t="s">
        <v>659</v>
      </c>
      <c r="B43" s="140">
        <f>'LAUS File'!G42</f>
        <v>0</v>
      </c>
      <c r="C43" s="140">
        <f>'LAUS File'!G43</f>
        <v>0</v>
      </c>
      <c r="D43" s="140">
        <f>'LAUS File'!G44</f>
        <v>0</v>
      </c>
      <c r="E43" s="141">
        <f>'LAUS File'!G45</f>
        <v>0</v>
      </c>
      <c r="G43" s="142" t="s">
        <v>793</v>
      </c>
      <c r="H43" s="140">
        <f>'LAUS File'!G694</f>
        <v>0</v>
      </c>
      <c r="I43" s="140">
        <f>'LAUS File'!G695</f>
        <v>0</v>
      </c>
      <c r="J43" s="140">
        <f>'LAUS File'!G696</f>
        <v>0</v>
      </c>
      <c r="K43" s="141">
        <f>'LAUS File'!G697</f>
        <v>0</v>
      </c>
      <c r="L43" s="92"/>
    </row>
    <row r="44" spans="1:12" ht="11.4" customHeight="1">
      <c r="A44" s="139" t="s">
        <v>662</v>
      </c>
      <c r="B44" s="140">
        <f>'LAUS File'!G54</f>
        <v>0</v>
      </c>
      <c r="C44" s="140">
        <f>'LAUS File'!G55</f>
        <v>0</v>
      </c>
      <c r="D44" s="140">
        <f>'LAUS File'!G56</f>
        <v>0</v>
      </c>
      <c r="E44" s="141">
        <f>'LAUS File'!G57</f>
        <v>0</v>
      </c>
      <c r="G44" s="142" t="s">
        <v>794</v>
      </c>
      <c r="H44" s="140">
        <f>'LAUS File'!G698</f>
        <v>0</v>
      </c>
      <c r="I44" s="140">
        <f>'LAUS File'!G699</f>
        <v>0</v>
      </c>
      <c r="J44" s="140">
        <f>'LAUS File'!G700</f>
        <v>0</v>
      </c>
      <c r="K44" s="141">
        <f>'LAUS File'!G701</f>
        <v>0</v>
      </c>
      <c r="L44" s="92"/>
    </row>
    <row r="45" spans="1:12" ht="11.4" customHeight="1">
      <c r="A45" s="139" t="s">
        <v>665</v>
      </c>
      <c r="B45" s="140">
        <f>'LAUS File'!G66</f>
        <v>0</v>
      </c>
      <c r="C45" s="140">
        <f>'LAUS File'!G67</f>
        <v>0</v>
      </c>
      <c r="D45" s="140">
        <f>'LAUS File'!G68</f>
        <v>0</v>
      </c>
      <c r="E45" s="141">
        <f>'LAUS File'!G69</f>
        <v>0</v>
      </c>
      <c r="L45" s="92"/>
    </row>
    <row r="46" spans="1:12" ht="11.4" customHeight="1">
      <c r="A46" s="139" t="s">
        <v>668</v>
      </c>
      <c r="B46" s="140">
        <f>'LAUS File'!G82</f>
        <v>0</v>
      </c>
      <c r="C46" s="140">
        <f>'LAUS File'!G83</f>
        <v>0</v>
      </c>
      <c r="D46" s="140">
        <f>'LAUS File'!G84</f>
        <v>0</v>
      </c>
      <c r="E46" s="141">
        <f>'LAUS File'!G85</f>
        <v>0</v>
      </c>
      <c r="L46" s="92"/>
    </row>
    <row r="47" spans="1:12" ht="11.4" customHeight="1">
      <c r="A47" s="139" t="s">
        <v>669</v>
      </c>
      <c r="B47" s="140">
        <f>'LAUS File'!G86</f>
        <v>0</v>
      </c>
      <c r="C47" s="140">
        <f>'LAUS File'!G87</f>
        <v>0</v>
      </c>
      <c r="D47" s="140">
        <f>'LAUS File'!G88</f>
        <v>0</v>
      </c>
      <c r="E47" s="141">
        <f>'LAUS File'!G89</f>
        <v>0</v>
      </c>
      <c r="G47" s="83" t="s">
        <v>159</v>
      </c>
      <c r="H47" s="95"/>
      <c r="I47" s="95"/>
      <c r="J47" s="95"/>
      <c r="K47" s="94"/>
      <c r="L47" s="92"/>
    </row>
    <row r="48" spans="1:12" ht="11.4" customHeight="1">
      <c r="A48" s="139" t="s">
        <v>677</v>
      </c>
      <c r="B48" s="140">
        <f>'LAUS File'!G130</f>
        <v>0</v>
      </c>
      <c r="C48" s="140">
        <f>'LAUS File'!G131</f>
        <v>0</v>
      </c>
      <c r="D48" s="140">
        <f>'LAUS File'!G132</f>
        <v>0</v>
      </c>
      <c r="E48" s="141">
        <f>'LAUS File'!G133</f>
        <v>0</v>
      </c>
      <c r="G48" s="83"/>
      <c r="H48" s="95">
        <f>'LAUS File'!G814</f>
        <v>0</v>
      </c>
      <c r="I48" s="95">
        <f>'LAUS File'!G815</f>
        <v>0</v>
      </c>
      <c r="J48" s="95">
        <f>'LAUS File'!G816</f>
        <v>0</v>
      </c>
      <c r="K48" s="94">
        <f>'LAUS File'!G817</f>
        <v>0</v>
      </c>
      <c r="L48" s="92"/>
    </row>
    <row r="49" spans="1:14" ht="11.4" customHeight="1">
      <c r="A49" s="139" t="s">
        <v>680</v>
      </c>
      <c r="B49" s="140">
        <f>'LAUS File'!G142</f>
        <v>0</v>
      </c>
      <c r="C49" s="140">
        <f>'LAUS File'!G143</f>
        <v>0</v>
      </c>
      <c r="D49" s="140">
        <f>'LAUS File'!G144</f>
        <v>0</v>
      </c>
      <c r="E49" s="141">
        <f>'LAUS File'!G145</f>
        <v>0</v>
      </c>
      <c r="G49" s="142" t="s">
        <v>666</v>
      </c>
      <c r="H49" s="144">
        <f>'LAUS File'!G70</f>
        <v>0</v>
      </c>
      <c r="I49" s="144">
        <f>'LAUS File'!G71</f>
        <v>0</v>
      </c>
      <c r="J49" s="144">
        <f>'LAUS File'!G72</f>
        <v>0</v>
      </c>
      <c r="K49" s="141">
        <f>'LAUS File'!G73</f>
        <v>0</v>
      </c>
      <c r="L49" s="92"/>
    </row>
    <row r="50" spans="1:14" ht="11.4" customHeight="1">
      <c r="A50" s="139" t="s">
        <v>681</v>
      </c>
      <c r="B50" s="140">
        <f>'LAUS File'!G146</f>
        <v>0</v>
      </c>
      <c r="C50" s="140">
        <f>'LAUS File'!G147</f>
        <v>0</v>
      </c>
      <c r="D50" s="140">
        <f>'LAUS File'!G148</f>
        <v>0</v>
      </c>
      <c r="E50" s="141">
        <f>'LAUS File'!G149</f>
        <v>0</v>
      </c>
      <c r="G50" s="142" t="s">
        <v>671</v>
      </c>
      <c r="H50" s="144">
        <f>'LAUS File'!G94</f>
        <v>0</v>
      </c>
      <c r="I50" s="144">
        <f>'LAUS File'!G95</f>
        <v>0</v>
      </c>
      <c r="J50" s="144">
        <f>'LAUS File'!G96</f>
        <v>0</v>
      </c>
      <c r="K50" s="141">
        <f>'LAUS File'!G97</f>
        <v>0</v>
      </c>
      <c r="L50" s="92"/>
    </row>
    <row r="51" spans="1:14" ht="11.4" customHeight="1">
      <c r="A51" s="139" t="s">
        <v>684</v>
      </c>
      <c r="B51" s="140">
        <f>'LAUS File'!G158</f>
        <v>0</v>
      </c>
      <c r="C51" s="140">
        <f>'LAUS File'!G159</f>
        <v>0</v>
      </c>
      <c r="D51" s="140">
        <f>'LAUS File'!G160</f>
        <v>0</v>
      </c>
      <c r="E51" s="141">
        <f>'LAUS File'!G161</f>
        <v>0</v>
      </c>
      <c r="G51" s="142" t="s">
        <v>695</v>
      </c>
      <c r="H51" s="144">
        <f>'LAUS File'!G214</f>
        <v>0</v>
      </c>
      <c r="I51" s="144">
        <f>'LAUS File'!G215</f>
        <v>0</v>
      </c>
      <c r="J51" s="144">
        <f>'LAUS File'!G216</f>
        <v>0</v>
      </c>
      <c r="K51" s="141">
        <f>'LAUS File'!G217</f>
        <v>0</v>
      </c>
      <c r="L51" s="92"/>
    </row>
    <row r="52" spans="1:14" ht="11.4" customHeight="1">
      <c r="A52" s="139" t="s">
        <v>686</v>
      </c>
      <c r="B52" s="140">
        <f>'LAUS File'!G166</f>
        <v>0</v>
      </c>
      <c r="C52" s="140">
        <f>'LAUS File'!G167</f>
        <v>0</v>
      </c>
      <c r="D52" s="140">
        <f>'LAUS File'!G168</f>
        <v>0</v>
      </c>
      <c r="E52" s="141">
        <f>'LAUS File'!G169</f>
        <v>0</v>
      </c>
      <c r="G52" s="142" t="s">
        <v>707</v>
      </c>
      <c r="H52" s="144">
        <f>'LAUS File'!G278</f>
        <v>0</v>
      </c>
      <c r="I52" s="144">
        <f>'LAUS File'!G279</f>
        <v>0</v>
      </c>
      <c r="J52" s="144">
        <f>'LAUS File'!G280</f>
        <v>0</v>
      </c>
      <c r="K52" s="141">
        <f>'LAUS File'!G281</f>
        <v>0</v>
      </c>
      <c r="L52" s="92"/>
    </row>
    <row r="53" spans="1:14" ht="11.4" customHeight="1">
      <c r="A53" s="139" t="s">
        <v>687</v>
      </c>
      <c r="B53" s="140">
        <f>'LAUS File'!G170</f>
        <v>0</v>
      </c>
      <c r="C53" s="140">
        <f>'LAUS File'!G171</f>
        <v>0</v>
      </c>
      <c r="D53" s="140">
        <f>'LAUS File'!G172</f>
        <v>0</v>
      </c>
      <c r="E53" s="141">
        <f>'LAUS File'!G173</f>
        <v>0</v>
      </c>
      <c r="G53" s="142" t="s">
        <v>709</v>
      </c>
      <c r="H53" s="144">
        <f>'LAUS File'!G286</f>
        <v>0</v>
      </c>
      <c r="I53" s="144">
        <f>'LAUS File'!G287</f>
        <v>0</v>
      </c>
      <c r="J53" s="144">
        <f>'LAUS File'!G288</f>
        <v>0</v>
      </c>
      <c r="K53" s="141">
        <f>'LAUS File'!G289</f>
        <v>0</v>
      </c>
      <c r="L53" s="92"/>
    </row>
    <row r="54" spans="1:14" ht="11.4" customHeight="1">
      <c r="A54" s="139" t="s">
        <v>689</v>
      </c>
      <c r="B54" s="140">
        <f>'LAUS File'!G190</f>
        <v>0</v>
      </c>
      <c r="C54" s="140">
        <f>'LAUS File'!G191</f>
        <v>0</v>
      </c>
      <c r="D54" s="140">
        <f>'LAUS File'!G192</f>
        <v>0</v>
      </c>
      <c r="E54" s="141">
        <f>'LAUS File'!G193</f>
        <v>0</v>
      </c>
      <c r="G54" s="142" t="s">
        <v>722</v>
      </c>
      <c r="H54" s="144">
        <f>'LAUS File'!G342</f>
        <v>0</v>
      </c>
      <c r="I54" s="144">
        <f>'LAUS File'!G343</f>
        <v>0</v>
      </c>
      <c r="J54" s="144">
        <f>'LAUS File'!G344</f>
        <v>0</v>
      </c>
      <c r="K54" s="141">
        <f>'LAUS File'!G345</f>
        <v>0</v>
      </c>
      <c r="L54" s="92"/>
    </row>
    <row r="55" spans="1:14" ht="11.4" customHeight="1">
      <c r="A55" s="139" t="s">
        <v>691</v>
      </c>
      <c r="B55" s="140">
        <f>'LAUS File'!G198</f>
        <v>0</v>
      </c>
      <c r="C55" s="140">
        <f>'LAUS File'!G199</f>
        <v>0</v>
      </c>
      <c r="D55" s="140">
        <f>'LAUS File'!G200</f>
        <v>0</v>
      </c>
      <c r="E55" s="141">
        <f>'LAUS File'!G201</f>
        <v>0</v>
      </c>
      <c r="G55" s="142" t="s">
        <v>726</v>
      </c>
      <c r="H55" s="144">
        <f>'LAUS File'!G358</f>
        <v>0</v>
      </c>
      <c r="I55" s="144">
        <f>'LAUS File'!G359</f>
        <v>0</v>
      </c>
      <c r="J55" s="144">
        <f>'LAUS File'!G360</f>
        <v>0</v>
      </c>
      <c r="K55" s="141">
        <f>'LAUS File'!G361</f>
        <v>0</v>
      </c>
      <c r="L55" s="92"/>
    </row>
    <row r="56" spans="1:14" ht="11.4" customHeight="1">
      <c r="A56" s="139" t="s">
        <v>692</v>
      </c>
      <c r="B56" s="140">
        <f>'LAUS File'!G202</f>
        <v>0</v>
      </c>
      <c r="C56" s="140">
        <f>'LAUS File'!G203</f>
        <v>0</v>
      </c>
      <c r="D56" s="140">
        <f>'LAUS File'!G204</f>
        <v>0</v>
      </c>
      <c r="E56" s="141">
        <f>'LAUS File'!G205</f>
        <v>0</v>
      </c>
      <c r="G56" s="142" t="s">
        <v>730</v>
      </c>
      <c r="H56" s="144">
        <f>'LAUS File'!G374</f>
        <v>0</v>
      </c>
      <c r="I56" s="144">
        <f>'LAUS File'!G375</f>
        <v>0</v>
      </c>
      <c r="J56" s="144">
        <f>'LAUS File'!G376</f>
        <v>0</v>
      </c>
      <c r="K56" s="141">
        <f>'LAUS File'!G377</f>
        <v>0</v>
      </c>
      <c r="L56" s="92"/>
    </row>
    <row r="57" spans="1:14" ht="11.4" customHeight="1">
      <c r="A57" s="139" t="s">
        <v>693</v>
      </c>
      <c r="B57" s="140">
        <f>'LAUS File'!G206</f>
        <v>0</v>
      </c>
      <c r="C57" s="140">
        <f>'LAUS File'!G207</f>
        <v>0</v>
      </c>
      <c r="D57" s="140">
        <f>'LAUS File'!G208</f>
        <v>0</v>
      </c>
      <c r="E57" s="141">
        <f>'LAUS File'!G209</f>
        <v>0</v>
      </c>
      <c r="G57" s="142" t="s">
        <v>159</v>
      </c>
      <c r="H57" s="144">
        <f>'LAUS File'!G410</f>
        <v>0</v>
      </c>
      <c r="I57" s="144">
        <f>'LAUS File'!G411</f>
        <v>0</v>
      </c>
      <c r="J57" s="144">
        <f>'LAUS File'!G412</f>
        <v>0</v>
      </c>
      <c r="K57" s="141">
        <f>'LAUS File'!G413</f>
        <v>0</v>
      </c>
      <c r="L57" s="92"/>
    </row>
    <row r="58" spans="1:14" ht="11.4" customHeight="1">
      <c r="A58" s="139" t="s">
        <v>694</v>
      </c>
      <c r="B58" s="140">
        <f>'LAUS File'!G210</f>
        <v>0</v>
      </c>
      <c r="C58" s="140">
        <f>'LAUS File'!G211</f>
        <v>0</v>
      </c>
      <c r="D58" s="140">
        <f>'LAUS File'!G212</f>
        <v>0</v>
      </c>
      <c r="E58" s="141">
        <f>'LAUS File'!G213</f>
        <v>0</v>
      </c>
      <c r="G58" s="142" t="s">
        <v>739</v>
      </c>
      <c r="H58" s="144">
        <f>'LAUS File'!G434</f>
        <v>0</v>
      </c>
      <c r="I58" s="144">
        <f>'LAUS File'!G435</f>
        <v>0</v>
      </c>
      <c r="J58" s="144">
        <f>'LAUS File'!G436</f>
        <v>0</v>
      </c>
      <c r="K58" s="141">
        <f>'LAUS File'!G437</f>
        <v>0</v>
      </c>
      <c r="L58" s="92"/>
    </row>
    <row r="59" spans="1:14" ht="11.4" customHeight="1">
      <c r="A59" s="139" t="s">
        <v>697</v>
      </c>
      <c r="B59" s="140">
        <f>'LAUS File'!G226</f>
        <v>0</v>
      </c>
      <c r="C59" s="140">
        <f>'LAUS File'!G227</f>
        <v>0</v>
      </c>
      <c r="D59" s="140">
        <f>'LAUS File'!G228</f>
        <v>0</v>
      </c>
      <c r="E59" s="141">
        <f>'LAUS File'!G229</f>
        <v>0</v>
      </c>
      <c r="G59" s="142" t="s">
        <v>741</v>
      </c>
      <c r="H59" s="144">
        <f>'LAUS File'!G442</f>
        <v>0</v>
      </c>
      <c r="I59" s="144">
        <f>'LAUS File'!G443</f>
        <v>0</v>
      </c>
      <c r="J59" s="144">
        <f>'LAUS File'!G444</f>
        <v>0</v>
      </c>
      <c r="K59" s="141">
        <f>'LAUS File'!G445</f>
        <v>0</v>
      </c>
      <c r="L59" s="92"/>
    </row>
    <row r="60" spans="1:14" ht="11.4" customHeight="1">
      <c r="A60" s="139" t="s">
        <v>698</v>
      </c>
      <c r="B60" s="140">
        <f>'LAUS File'!G230</f>
        <v>0</v>
      </c>
      <c r="C60" s="140">
        <f>'LAUS File'!G231</f>
        <v>0</v>
      </c>
      <c r="D60" s="140">
        <f>'LAUS File'!G232</f>
        <v>0</v>
      </c>
      <c r="E60" s="141">
        <f>'LAUS File'!G233</f>
        <v>0</v>
      </c>
      <c r="G60" s="142" t="s">
        <v>746</v>
      </c>
      <c r="H60" s="144">
        <f>'LAUS File'!G466</f>
        <v>0</v>
      </c>
      <c r="I60" s="144">
        <f>'LAUS File'!G467</f>
        <v>0</v>
      </c>
      <c r="J60" s="144">
        <f>'LAUS File'!G468</f>
        <v>0</v>
      </c>
      <c r="K60" s="141">
        <f>'LAUS File'!G469</f>
        <v>0</v>
      </c>
      <c r="L60" s="92"/>
    </row>
    <row r="61" spans="1:14" ht="11.4" customHeight="1">
      <c r="A61" s="139" t="s">
        <v>161</v>
      </c>
      <c r="B61" s="140">
        <f>'LAUS File'!G234</f>
        <v>0</v>
      </c>
      <c r="C61" s="140">
        <f>'LAUS File'!G235</f>
        <v>0</v>
      </c>
      <c r="D61" s="140">
        <f>'LAUS File'!G236</f>
        <v>0</v>
      </c>
      <c r="E61" s="141">
        <f>'LAUS File'!G237</f>
        <v>0</v>
      </c>
      <c r="G61" s="142" t="s">
        <v>781</v>
      </c>
      <c r="H61" s="144">
        <f>'LAUS File'!G630</f>
        <v>0</v>
      </c>
      <c r="I61" s="144">
        <f>'LAUS File'!G631</f>
        <v>0</v>
      </c>
      <c r="J61" s="144">
        <f>'LAUS File'!G632</f>
        <v>0</v>
      </c>
      <c r="K61" s="141">
        <f>'LAUS File'!G633</f>
        <v>0</v>
      </c>
      <c r="L61" s="92"/>
    </row>
    <row r="62" spans="1:14" ht="11.4" customHeight="1">
      <c r="A62" s="139" t="s">
        <v>699</v>
      </c>
      <c r="B62" s="140">
        <f>'LAUS File'!G238</f>
        <v>0</v>
      </c>
      <c r="C62" s="140">
        <f>'LAUS File'!G239</f>
        <v>0</v>
      </c>
      <c r="D62" s="140">
        <f>'LAUS File'!G240</f>
        <v>0</v>
      </c>
      <c r="E62" s="141">
        <f>'LAUS File'!G241</f>
        <v>0</v>
      </c>
      <c r="G62" s="142" t="s">
        <v>788</v>
      </c>
      <c r="H62" s="144">
        <f>'LAUS File'!G662</f>
        <v>0</v>
      </c>
      <c r="I62" s="144">
        <f>'LAUS File'!G663</f>
        <v>0</v>
      </c>
      <c r="J62" s="144">
        <f>'LAUS File'!G664</f>
        <v>0</v>
      </c>
      <c r="K62" s="141">
        <f>'LAUS File'!G665</f>
        <v>0</v>
      </c>
      <c r="L62" s="92"/>
    </row>
    <row r="63" spans="1:14" ht="11.4" customHeight="1">
      <c r="A63" s="139" t="s">
        <v>700</v>
      </c>
      <c r="B63" s="140">
        <f>'LAUS File'!G246</f>
        <v>0</v>
      </c>
      <c r="C63" s="140">
        <f>'LAUS File'!G247</f>
        <v>0</v>
      </c>
      <c r="D63" s="140">
        <f>'LAUS File'!G248</f>
        <v>0</v>
      </c>
      <c r="E63" s="141">
        <f>'LAUS File'!G249</f>
        <v>0</v>
      </c>
      <c r="G63" s="142" t="s">
        <v>796</v>
      </c>
      <c r="H63" s="144">
        <f>'LAUS File'!G706</f>
        <v>0</v>
      </c>
      <c r="I63" s="144">
        <f>'LAUS File'!G707</f>
        <v>0</v>
      </c>
      <c r="J63" s="144">
        <f>'LAUS File'!G708</f>
        <v>0</v>
      </c>
      <c r="K63" s="141">
        <f>'LAUS File'!G709</f>
        <v>0</v>
      </c>
      <c r="L63" s="92"/>
      <c r="N63" s="96"/>
    </row>
    <row r="64" spans="1:14" ht="11.4" customHeight="1">
      <c r="A64" s="139" t="s">
        <v>702</v>
      </c>
      <c r="B64" s="140">
        <f>'LAUS File'!G254</f>
        <v>0</v>
      </c>
      <c r="C64" s="140">
        <f>'LAUS File'!G255</f>
        <v>0</v>
      </c>
      <c r="D64" s="140">
        <f>'LAUS File'!G256</f>
        <v>0</v>
      </c>
      <c r="E64" s="141">
        <f>'LAUS File'!G257</f>
        <v>0</v>
      </c>
      <c r="H64" s="87"/>
      <c r="I64" s="87"/>
      <c r="J64" s="87"/>
      <c r="K64" s="91"/>
      <c r="L64" s="92"/>
      <c r="N64" s="96"/>
    </row>
    <row r="65" spans="1:14" ht="11.4" customHeight="1">
      <c r="A65" s="139" t="s">
        <v>704</v>
      </c>
      <c r="B65" s="140">
        <f>'LAUS File'!G262</f>
        <v>0</v>
      </c>
      <c r="C65" s="140">
        <f>'LAUS File'!G263</f>
        <v>0</v>
      </c>
      <c r="D65" s="140">
        <f>'LAUS File'!G264</f>
        <v>0</v>
      </c>
      <c r="E65" s="141">
        <f>'LAUS File'!G265</f>
        <v>0</v>
      </c>
      <c r="H65" s="87"/>
      <c r="I65" s="87"/>
      <c r="J65" s="87"/>
      <c r="K65" s="91"/>
      <c r="L65" s="92"/>
      <c r="N65" s="96"/>
    </row>
    <row r="66" spans="1:14" ht="11.4" customHeight="1">
      <c r="A66" s="139" t="s">
        <v>708</v>
      </c>
      <c r="B66" s="140">
        <f>'LAUS File'!G282</f>
        <v>0</v>
      </c>
      <c r="C66" s="140">
        <f>'LAUS File'!G283</f>
        <v>0</v>
      </c>
      <c r="D66" s="140">
        <f>'LAUS File'!G284</f>
        <v>0</v>
      </c>
      <c r="E66" s="141">
        <f>'LAUS File'!G285</f>
        <v>0</v>
      </c>
      <c r="H66" s="87"/>
      <c r="I66" s="87"/>
      <c r="J66" s="87"/>
      <c r="K66" s="91"/>
      <c r="L66" s="92"/>
      <c r="N66" s="96"/>
    </row>
    <row r="67" spans="1:14" ht="11.4" customHeight="1">
      <c r="A67" s="139" t="s">
        <v>158</v>
      </c>
      <c r="B67" s="140">
        <f>'LAUS File'!G294</f>
        <v>0</v>
      </c>
      <c r="C67" s="140">
        <f>'LAUS File'!G295</f>
        <v>0</v>
      </c>
      <c r="D67" s="140">
        <f>'LAUS File'!G296</f>
        <v>0</v>
      </c>
      <c r="E67" s="141">
        <f>'LAUS File'!G297</f>
        <v>0</v>
      </c>
      <c r="H67" s="96"/>
      <c r="I67" s="96"/>
      <c r="J67" s="96"/>
      <c r="K67" s="96"/>
      <c r="L67" s="96"/>
      <c r="N67" s="96"/>
    </row>
    <row r="68" spans="1:14" ht="11.4" customHeight="1">
      <c r="A68" s="77"/>
      <c r="B68" s="87"/>
      <c r="C68" s="87"/>
      <c r="D68" s="87"/>
      <c r="E68" s="88"/>
      <c r="H68" s="96"/>
      <c r="I68" s="96"/>
      <c r="J68" s="96"/>
      <c r="K68" s="96"/>
      <c r="L68" s="96"/>
      <c r="N68" s="96"/>
    </row>
    <row r="69" spans="1:14" ht="11.4" customHeight="1">
      <c r="A69" s="90"/>
      <c r="B69" s="87"/>
      <c r="C69" s="87"/>
      <c r="D69" s="87"/>
      <c r="E69" s="88"/>
      <c r="H69" s="96"/>
      <c r="I69" s="96"/>
      <c r="J69" s="96"/>
      <c r="K69" s="97"/>
      <c r="L69" s="97"/>
      <c r="N69" s="96"/>
    </row>
    <row r="70" spans="1:14" ht="11.4" customHeight="1">
      <c r="A70" s="90"/>
      <c r="B70" s="87"/>
      <c r="C70" s="87"/>
      <c r="D70" s="87"/>
      <c r="E70" s="88"/>
      <c r="H70" s="96"/>
      <c r="I70" s="96"/>
      <c r="J70" s="96"/>
      <c r="K70" s="97"/>
      <c r="L70" s="97"/>
    </row>
    <row r="71" spans="1:14" ht="11.4" customHeight="1">
      <c r="A71" s="90"/>
      <c r="B71" s="87"/>
      <c r="C71" s="87"/>
      <c r="D71" s="87"/>
      <c r="E71" s="88"/>
      <c r="H71" s="96"/>
      <c r="I71" s="96"/>
      <c r="J71" s="96"/>
      <c r="K71" s="97"/>
      <c r="L71" s="97"/>
    </row>
    <row r="72" spans="1:14" ht="11.4" customHeight="1">
      <c r="A72" s="90"/>
      <c r="B72" s="87"/>
      <c r="C72" s="87"/>
      <c r="D72" s="87"/>
      <c r="E72" s="88"/>
      <c r="H72" s="96"/>
      <c r="I72" s="96"/>
      <c r="J72" s="96"/>
      <c r="K72" s="97"/>
      <c r="L72" s="97"/>
    </row>
    <row r="73" spans="1:14" ht="11.4" customHeight="1">
      <c r="A73" s="90"/>
      <c r="B73" s="87"/>
      <c r="C73" s="87"/>
      <c r="D73" s="87"/>
      <c r="E73" s="88"/>
      <c r="H73" s="96"/>
      <c r="I73" s="96"/>
      <c r="J73" s="96"/>
      <c r="K73" s="97"/>
      <c r="L73" s="97"/>
    </row>
    <row r="74" spans="1:14" ht="11.4" customHeight="1">
      <c r="A74" s="77"/>
      <c r="B74" s="87"/>
      <c r="C74" s="87"/>
      <c r="D74" s="87"/>
      <c r="E74" s="88"/>
      <c r="H74" s="96"/>
      <c r="I74" s="96"/>
      <c r="J74" s="96"/>
      <c r="K74" s="96"/>
      <c r="L74" s="96"/>
    </row>
    <row r="75" spans="1:14" ht="5.15" customHeight="1">
      <c r="A75" s="77"/>
      <c r="B75" s="98"/>
      <c r="C75" s="98"/>
      <c r="D75" s="98"/>
      <c r="E75" s="91"/>
      <c r="G75" s="96" t="s">
        <v>579</v>
      </c>
      <c r="H75" s="96"/>
      <c r="I75" s="96"/>
      <c r="J75" s="96"/>
      <c r="K75" s="96"/>
      <c r="L75" s="96"/>
    </row>
    <row r="76" spans="1:14" ht="11.15" customHeight="1">
      <c r="A76" s="58" t="s">
        <v>568</v>
      </c>
      <c r="B76" s="58"/>
      <c r="C76" s="58"/>
      <c r="D76" s="58"/>
      <c r="E76" s="59"/>
      <c r="F76" s="60" t="s">
        <v>580</v>
      </c>
      <c r="G76" s="58"/>
      <c r="H76" s="58"/>
      <c r="I76" s="58"/>
      <c r="J76" s="58"/>
      <c r="K76" s="61" t="str">
        <f>K1</f>
        <v>Technical Contact (860)263-6293</v>
      </c>
      <c r="L76" s="61"/>
    </row>
    <row r="77" spans="1:14" ht="11.15" customHeight="1">
      <c r="A77" s="58" t="s">
        <v>5</v>
      </c>
      <c r="B77" s="58"/>
      <c r="C77" s="58"/>
      <c r="D77" s="58"/>
      <c r="E77" s="59"/>
      <c r="F77" s="58"/>
      <c r="G77" s="58"/>
      <c r="H77" s="58"/>
      <c r="I77" s="58"/>
      <c r="J77" s="61" t="s">
        <v>571</v>
      </c>
      <c r="K77" s="59"/>
      <c r="L77" s="59"/>
    </row>
    <row r="78" spans="1:14" ht="11.15" customHeight="1">
      <c r="A78" s="63" t="s">
        <v>572</v>
      </c>
      <c r="B78" s="58"/>
      <c r="C78" s="58"/>
      <c r="D78" s="58"/>
      <c r="E78" s="59"/>
      <c r="F78" s="58"/>
      <c r="G78" s="58"/>
      <c r="H78" s="58"/>
      <c r="I78" s="58"/>
      <c r="J78" s="58"/>
      <c r="K78" s="64" t="s">
        <v>573</v>
      </c>
      <c r="L78" s="64"/>
    </row>
    <row r="79" spans="1:14" ht="25">
      <c r="A79" s="158" t="s">
        <v>214</v>
      </c>
      <c r="B79" s="158"/>
      <c r="C79" s="158"/>
      <c r="D79" s="158"/>
      <c r="E79" s="158"/>
      <c r="F79" s="158"/>
      <c r="G79" s="158"/>
      <c r="H79" s="158"/>
      <c r="I79" s="158"/>
      <c r="J79" s="158"/>
      <c r="K79" s="158"/>
      <c r="L79" s="65"/>
    </row>
    <row r="80" spans="1:14" s="67" customFormat="1" ht="12.9" customHeight="1">
      <c r="A80" s="165" t="s">
        <v>574</v>
      </c>
      <c r="B80" s="165"/>
      <c r="C80" s="165"/>
      <c r="D80" s="165"/>
      <c r="E80" s="165"/>
      <c r="F80" s="165"/>
      <c r="G80" s="165"/>
      <c r="H80" s="165"/>
      <c r="I80" s="165"/>
      <c r="J80" s="165"/>
      <c r="K80" s="165"/>
      <c r="L80" s="66"/>
    </row>
    <row r="81" spans="1:12" ht="12.9" customHeight="1">
      <c r="A81" s="166" t="s">
        <v>575</v>
      </c>
      <c r="B81" s="166"/>
      <c r="C81" s="166"/>
      <c r="D81" s="166"/>
      <c r="E81" s="166"/>
      <c r="F81" s="166"/>
      <c r="G81" s="166"/>
      <c r="H81" s="166"/>
      <c r="I81" s="166"/>
      <c r="J81" s="166"/>
      <c r="K81" s="166"/>
      <c r="L81" s="68"/>
    </row>
    <row r="82" spans="1:12" ht="12" customHeight="1">
      <c r="A82" s="162" t="str">
        <f>+A7</f>
        <v>MARCH 2026</v>
      </c>
      <c r="B82" s="162"/>
      <c r="C82" s="162"/>
      <c r="D82" s="162"/>
      <c r="E82" s="162"/>
      <c r="F82" s="162"/>
      <c r="G82" s="162"/>
      <c r="H82" s="162"/>
      <c r="I82" s="162"/>
      <c r="J82" s="162"/>
      <c r="K82" s="162"/>
      <c r="L82" s="69"/>
    </row>
    <row r="83" spans="1:12" ht="5.15" customHeight="1">
      <c r="A83" s="70" t="s">
        <v>148</v>
      </c>
      <c r="B83" s="71"/>
      <c r="C83" s="71"/>
      <c r="D83" s="71"/>
      <c r="F83" s="71"/>
      <c r="G83" s="71"/>
      <c r="H83" s="71"/>
      <c r="I83" s="71"/>
      <c r="J83" s="71"/>
      <c r="K83" s="71"/>
      <c r="L83" s="71"/>
    </row>
    <row r="84" spans="1:12" ht="11.4" customHeight="1">
      <c r="A84" s="163" t="s">
        <v>576</v>
      </c>
      <c r="B84" s="163"/>
      <c r="C84" s="163"/>
      <c r="D84" s="163"/>
      <c r="E84" s="163"/>
      <c r="F84" s="163"/>
      <c r="G84" s="163"/>
      <c r="H84" s="163"/>
      <c r="I84" s="163"/>
      <c r="J84" s="163"/>
      <c r="K84" s="163"/>
      <c r="L84" s="73"/>
    </row>
    <row r="85" spans="1:12" ht="5.15" customHeight="1">
      <c r="A85" s="70" t="s">
        <v>148</v>
      </c>
      <c r="B85" s="99"/>
      <c r="C85" s="73"/>
      <c r="D85" s="100"/>
      <c r="E85" s="101"/>
      <c r="F85" s="73"/>
      <c r="G85" s="73"/>
      <c r="H85" s="73"/>
      <c r="I85" s="73"/>
      <c r="J85" s="73"/>
      <c r="K85" s="73"/>
      <c r="L85" s="73"/>
    </row>
    <row r="86" spans="1:12" s="102" customFormat="1" ht="11.4" customHeight="1">
      <c r="A86" s="74" t="s">
        <v>577</v>
      </c>
      <c r="B86" s="75" t="s">
        <v>169</v>
      </c>
      <c r="C86" s="75" t="s">
        <v>578</v>
      </c>
      <c r="D86" s="75" t="s">
        <v>168</v>
      </c>
      <c r="E86" s="76" t="s">
        <v>154</v>
      </c>
      <c r="F86" s="77"/>
      <c r="G86" s="74" t="s">
        <v>577</v>
      </c>
      <c r="H86" s="75" t="s">
        <v>169</v>
      </c>
      <c r="I86" s="75" t="s">
        <v>578</v>
      </c>
      <c r="J86" s="75" t="s">
        <v>168</v>
      </c>
      <c r="K86" s="76" t="s">
        <v>154</v>
      </c>
      <c r="L86" s="75"/>
    </row>
    <row r="87" spans="1:12" s="102" customFormat="1" ht="5.15" customHeight="1">
      <c r="A87" s="74"/>
      <c r="B87" s="75"/>
      <c r="C87" s="75"/>
      <c r="D87" s="75"/>
      <c r="E87" s="76"/>
      <c r="F87" s="77"/>
      <c r="G87" s="74"/>
      <c r="H87" s="75"/>
      <c r="I87" s="75"/>
      <c r="J87" s="75"/>
      <c r="K87" s="76"/>
      <c r="L87" s="75"/>
    </row>
    <row r="88" spans="1:12" ht="11.4" customHeight="1">
      <c r="A88" s="83" t="s">
        <v>801</v>
      </c>
      <c r="B88" s="81"/>
      <c r="C88" s="81"/>
      <c r="D88" s="81"/>
      <c r="E88" s="82"/>
      <c r="G88" s="80" t="s">
        <v>587</v>
      </c>
      <c r="H88" s="81"/>
      <c r="I88" s="81"/>
      <c r="J88" s="81"/>
      <c r="K88" s="82"/>
    </row>
    <row r="89" spans="1:12" ht="11.4" customHeight="1">
      <c r="A89" s="81"/>
      <c r="B89" s="95">
        <f>'LAUS File'!G818</f>
        <v>0</v>
      </c>
      <c r="C89" s="95">
        <f>'LAUS File'!G819</f>
        <v>0</v>
      </c>
      <c r="D89" s="95">
        <f>'LAUS File'!G820</f>
        <v>0</v>
      </c>
      <c r="E89" s="94">
        <f>'LAUS File'!G821</f>
        <v>0</v>
      </c>
      <c r="G89" s="83"/>
      <c r="H89" s="95">
        <f>'LAUS File'!G830</f>
        <v>0</v>
      </c>
      <c r="I89" s="95">
        <f>'LAUS File'!G831</f>
        <v>0</v>
      </c>
      <c r="J89" s="95">
        <f>'LAUS File'!G832</f>
        <v>0</v>
      </c>
      <c r="K89" s="94">
        <f>'LAUS File'!G833</f>
        <v>0</v>
      </c>
    </row>
    <row r="90" spans="1:12" ht="11.4" customHeight="1">
      <c r="A90" s="142" t="s">
        <v>670</v>
      </c>
      <c r="B90" s="144">
        <f>'LAUS File'!G90</f>
        <v>0</v>
      </c>
      <c r="C90" s="144">
        <f>'LAUS File'!G91</f>
        <v>0</v>
      </c>
      <c r="D90" s="144">
        <f>'LAUS File'!G92</f>
        <v>0</v>
      </c>
      <c r="E90" s="141">
        <f>'LAUS File'!G93</f>
        <v>0</v>
      </c>
      <c r="G90" s="139" t="s">
        <v>663</v>
      </c>
      <c r="H90" s="144">
        <f>'LAUS File'!G58</f>
        <v>0</v>
      </c>
      <c r="I90" s="144">
        <f>'LAUS File'!G59</f>
        <v>0</v>
      </c>
      <c r="J90" s="144">
        <f>'LAUS File'!G60</f>
        <v>0</v>
      </c>
      <c r="K90" s="141">
        <f>'LAUS File'!G61</f>
        <v>0</v>
      </c>
    </row>
    <row r="91" spans="1:12" ht="11.4" customHeight="1">
      <c r="A91" s="142" t="s">
        <v>682</v>
      </c>
      <c r="B91" s="144">
        <f>'LAUS File'!G150</f>
        <v>0</v>
      </c>
      <c r="C91" s="144">
        <f>'LAUS File'!G151</f>
        <v>0</v>
      </c>
      <c r="D91" s="144">
        <f>'LAUS File'!G152</f>
        <v>0</v>
      </c>
      <c r="E91" s="141">
        <f>'LAUS File'!G153</f>
        <v>0</v>
      </c>
      <c r="G91" s="142" t="s">
        <v>674</v>
      </c>
      <c r="H91" s="145">
        <f>'LAUS File'!G118</f>
        <v>0</v>
      </c>
      <c r="I91" s="145">
        <f>'LAUS File'!G119</f>
        <v>0</v>
      </c>
      <c r="J91" s="145">
        <f>'LAUS File'!G120</f>
        <v>0</v>
      </c>
      <c r="K91" s="141">
        <f>'LAUS File'!G121</f>
        <v>0</v>
      </c>
    </row>
    <row r="92" spans="1:12" ht="11.4" customHeight="1">
      <c r="A92" s="142" t="s">
        <v>696</v>
      </c>
      <c r="B92" s="144">
        <f>'LAUS File'!G218</f>
        <v>0</v>
      </c>
      <c r="C92" s="144">
        <f>'LAUS File'!G219</f>
        <v>0</v>
      </c>
      <c r="D92" s="144">
        <f>'LAUS File'!G220</f>
        <v>0</v>
      </c>
      <c r="E92" s="141">
        <f>'LAUS File'!G221</f>
        <v>0</v>
      </c>
      <c r="G92" s="142" t="s">
        <v>675</v>
      </c>
      <c r="H92" s="144">
        <f>'LAUS File'!G122</f>
        <v>0</v>
      </c>
      <c r="I92" s="144">
        <f>'LAUS File'!G123</f>
        <v>0</v>
      </c>
      <c r="J92" s="144">
        <f>'LAUS File'!G124</f>
        <v>0</v>
      </c>
      <c r="K92" s="141">
        <f>'LAUS File'!G125</f>
        <v>0</v>
      </c>
    </row>
    <row r="93" spans="1:12" ht="11.4" customHeight="1">
      <c r="A93" s="142" t="s">
        <v>701</v>
      </c>
      <c r="B93" s="144">
        <f>'LAUS File'!G250</f>
        <v>0</v>
      </c>
      <c r="C93" s="144">
        <f>'LAUS File'!G251</f>
        <v>0</v>
      </c>
      <c r="D93" s="144">
        <f>'LAUS File'!G252</f>
        <v>0</v>
      </c>
      <c r="E93" s="141">
        <f>'LAUS File'!G253</f>
        <v>0</v>
      </c>
      <c r="G93" s="142" t="s">
        <v>683</v>
      </c>
      <c r="H93" s="144">
        <f>'LAUS File'!G154</f>
        <v>0</v>
      </c>
      <c r="I93" s="144">
        <f>'LAUS File'!G155</f>
        <v>0</v>
      </c>
      <c r="J93" s="144">
        <f>'LAUS File'!G156</f>
        <v>0</v>
      </c>
      <c r="K93" s="141">
        <f>'LAUS File'!G157</f>
        <v>0</v>
      </c>
    </row>
    <row r="94" spans="1:12" ht="11.4" customHeight="1">
      <c r="A94" s="142" t="s">
        <v>705</v>
      </c>
      <c r="B94" s="144">
        <f>'LAUS File'!G270</f>
        <v>0</v>
      </c>
      <c r="C94" s="144">
        <f>'LAUS File'!G271</f>
        <v>0</v>
      </c>
      <c r="D94" s="144">
        <f>'LAUS File'!G272</f>
        <v>0</v>
      </c>
      <c r="E94" s="141">
        <f>'LAUS File'!G273</f>
        <v>0</v>
      </c>
      <c r="G94" s="142" t="s">
        <v>685</v>
      </c>
      <c r="H94" s="144">
        <f>'LAUS File'!G162</f>
        <v>0</v>
      </c>
      <c r="I94" s="144">
        <f>'LAUS File'!G163</f>
        <v>0</v>
      </c>
      <c r="J94" s="144">
        <f>'LAUS File'!G164</f>
        <v>0</v>
      </c>
      <c r="K94" s="141">
        <f>'LAUS File'!G165</f>
        <v>0</v>
      </c>
    </row>
    <row r="95" spans="1:12" ht="11.4" customHeight="1">
      <c r="A95" s="142" t="s">
        <v>706</v>
      </c>
      <c r="B95" s="144">
        <f>'LAUS File'!G274</f>
        <v>0</v>
      </c>
      <c r="C95" s="144">
        <f>'LAUS File'!G275</f>
        <v>0</v>
      </c>
      <c r="D95" s="144">
        <f>'LAUS File'!G276</f>
        <v>0</v>
      </c>
      <c r="E95" s="141">
        <f>'LAUS File'!G277</f>
        <v>0</v>
      </c>
      <c r="G95" s="142" t="s">
        <v>703</v>
      </c>
      <c r="H95" s="144">
        <f>'LAUS File'!G258</f>
        <v>0</v>
      </c>
      <c r="I95" s="144">
        <f>'LAUS File'!G259</f>
        <v>0</v>
      </c>
      <c r="J95" s="144">
        <f>'LAUS File'!G260</f>
        <v>0</v>
      </c>
      <c r="K95" s="141">
        <f>'LAUS File'!G261</f>
        <v>0</v>
      </c>
    </row>
    <row r="96" spans="1:12" ht="11.4" customHeight="1">
      <c r="A96" s="142" t="s">
        <v>717</v>
      </c>
      <c r="B96" s="144">
        <f>'LAUS File'!G322</f>
        <v>0</v>
      </c>
      <c r="C96" s="144">
        <f>'LAUS File'!G323</f>
        <v>0</v>
      </c>
      <c r="D96" s="144">
        <f>'LAUS File'!G324</f>
        <v>0</v>
      </c>
      <c r="E96" s="141">
        <f>'LAUS File'!G325</f>
        <v>0</v>
      </c>
      <c r="G96" s="142" t="s">
        <v>711</v>
      </c>
      <c r="H96" s="144">
        <f>'LAUS File'!G298</f>
        <v>0</v>
      </c>
      <c r="I96" s="144">
        <f>'LAUS File'!G299</f>
        <v>0</v>
      </c>
      <c r="J96" s="144">
        <f>'LAUS File'!G300</f>
        <v>0</v>
      </c>
      <c r="K96" s="141">
        <f>'LAUS File'!G301</f>
        <v>0</v>
      </c>
    </row>
    <row r="97" spans="1:11" ht="11.4" customHeight="1">
      <c r="A97" s="142" t="s">
        <v>718</v>
      </c>
      <c r="B97" s="144">
        <f>'LAUS File'!G326</f>
        <v>0</v>
      </c>
      <c r="C97" s="144">
        <f>'LAUS File'!G327</f>
        <v>0</v>
      </c>
      <c r="D97" s="144">
        <f>'LAUS File'!G328</f>
        <v>0</v>
      </c>
      <c r="E97" s="141">
        <f>'LAUS File'!G329</f>
        <v>0</v>
      </c>
      <c r="G97" s="142" t="s">
        <v>712</v>
      </c>
      <c r="H97" s="144">
        <f>'LAUS File'!G302</f>
        <v>0</v>
      </c>
      <c r="I97" s="144">
        <f>'LAUS File'!G303</f>
        <v>0</v>
      </c>
      <c r="J97" s="144">
        <f>'LAUS File'!G304</f>
        <v>0</v>
      </c>
      <c r="K97" s="141">
        <f>'LAUS File'!G305</f>
        <v>0</v>
      </c>
    </row>
    <row r="98" spans="1:11" ht="11.4" customHeight="1">
      <c r="A98" s="142" t="s">
        <v>719</v>
      </c>
      <c r="B98" s="144">
        <f>'LAUS File'!G330</f>
        <v>0</v>
      </c>
      <c r="C98" s="144">
        <f>'LAUS File'!G331</f>
        <v>0</v>
      </c>
      <c r="D98" s="144">
        <f>'LAUS File'!G332</f>
        <v>0</v>
      </c>
      <c r="E98" s="141">
        <f>'LAUS File'!G333</f>
        <v>0</v>
      </c>
      <c r="G98" s="142" t="s">
        <v>714</v>
      </c>
      <c r="H98" s="144">
        <f>'LAUS File'!G310</f>
        <v>0</v>
      </c>
      <c r="I98" s="144">
        <f>'LAUS File'!G311</f>
        <v>0</v>
      </c>
      <c r="J98" s="144">
        <f>'LAUS File'!G312</f>
        <v>0</v>
      </c>
      <c r="K98" s="141">
        <f>'LAUS File'!G313</f>
        <v>0</v>
      </c>
    </row>
    <row r="99" spans="1:11" ht="11.4" customHeight="1">
      <c r="A99" s="142" t="s">
        <v>731</v>
      </c>
      <c r="B99" s="144">
        <f>'LAUS File'!G382</f>
        <v>0</v>
      </c>
      <c r="C99" s="144">
        <f>'LAUS File'!G383</f>
        <v>0</v>
      </c>
      <c r="D99" s="144">
        <f>'LAUS File'!G384</f>
        <v>0</v>
      </c>
      <c r="E99" s="141">
        <f>'LAUS File'!G385</f>
        <v>0</v>
      </c>
      <c r="G99" s="142" t="s">
        <v>720</v>
      </c>
      <c r="H99" s="144">
        <f>'LAUS File'!G334</f>
        <v>0</v>
      </c>
      <c r="I99" s="144">
        <f>'LAUS File'!G335</f>
        <v>0</v>
      </c>
      <c r="J99" s="144">
        <f>'LAUS File'!G336</f>
        <v>0</v>
      </c>
      <c r="K99" s="141">
        <f>'LAUS File'!G337</f>
        <v>0</v>
      </c>
    </row>
    <row r="100" spans="1:11" ht="11.4" customHeight="1">
      <c r="A100" s="142" t="s">
        <v>737</v>
      </c>
      <c r="B100" s="144">
        <f>'LAUS File'!G418</f>
        <v>0</v>
      </c>
      <c r="C100" s="144">
        <f>'LAUS File'!G419</f>
        <v>0</v>
      </c>
      <c r="D100" s="144">
        <f>'LAUS File'!G420</f>
        <v>0</v>
      </c>
      <c r="E100" s="141">
        <f>'LAUS File'!G421</f>
        <v>0</v>
      </c>
      <c r="G100" s="142" t="s">
        <v>732</v>
      </c>
      <c r="H100" s="144">
        <f>'LAUS File'!G386</f>
        <v>0</v>
      </c>
      <c r="I100" s="144">
        <f>'LAUS File'!G387</f>
        <v>0</v>
      </c>
      <c r="J100" s="144">
        <f>'LAUS File'!G388</f>
        <v>0</v>
      </c>
      <c r="K100" s="141">
        <f>'LAUS File'!G389</f>
        <v>0</v>
      </c>
    </row>
    <row r="101" spans="1:11" ht="11.4" customHeight="1">
      <c r="A101" s="142" t="s">
        <v>742</v>
      </c>
      <c r="B101" s="144">
        <f>'LAUS File'!G446</f>
        <v>0</v>
      </c>
      <c r="C101" s="144">
        <f>'LAUS File'!G447</f>
        <v>0</v>
      </c>
      <c r="D101" s="144">
        <f>'LAUS File'!G448</f>
        <v>0</v>
      </c>
      <c r="E101" s="141">
        <f>'LAUS File'!G449</f>
        <v>0</v>
      </c>
      <c r="G101" s="142" t="s">
        <v>735</v>
      </c>
      <c r="H101" s="144">
        <f>'LAUS File'!G406</f>
        <v>0</v>
      </c>
      <c r="I101" s="144">
        <f>'LAUS File'!G407</f>
        <v>0</v>
      </c>
      <c r="J101" s="144">
        <f>'LAUS File'!G408</f>
        <v>0</v>
      </c>
      <c r="K101" s="141">
        <f>'LAUS File'!G409</f>
        <v>0</v>
      </c>
    </row>
    <row r="102" spans="1:11" ht="11.4" customHeight="1">
      <c r="A102" s="142" t="s">
        <v>743</v>
      </c>
      <c r="B102" s="144">
        <f>'LAUS File'!G454</f>
        <v>0</v>
      </c>
      <c r="C102" s="144">
        <f>'LAUS File'!G455</f>
        <v>0</v>
      </c>
      <c r="D102" s="144">
        <f>'LAUS File'!G456</f>
        <v>0</v>
      </c>
      <c r="E102" s="141">
        <f>'LAUS File'!G457</f>
        <v>0</v>
      </c>
      <c r="G102" s="142" t="s">
        <v>738</v>
      </c>
      <c r="H102" s="144">
        <f>'LAUS File'!G430</f>
        <v>0</v>
      </c>
      <c r="I102" s="144">
        <f>'LAUS File'!G431</f>
        <v>0</v>
      </c>
      <c r="J102" s="144">
        <f>'LAUS File'!G432</f>
        <v>0</v>
      </c>
      <c r="K102" s="141">
        <f>'LAUS File'!G433</f>
        <v>0</v>
      </c>
    </row>
    <row r="103" spans="1:11" ht="11.4" customHeight="1">
      <c r="A103" s="142" t="s">
        <v>753</v>
      </c>
      <c r="B103" s="144">
        <f>'LAUS File'!G494</f>
        <v>0</v>
      </c>
      <c r="C103" s="144">
        <f>'LAUS File'!G495</f>
        <v>0</v>
      </c>
      <c r="D103" s="144">
        <f>'LAUS File'!G496</f>
        <v>0</v>
      </c>
      <c r="E103" s="141">
        <f>'LAUS File'!G497</f>
        <v>0</v>
      </c>
      <c r="G103" s="142" t="s">
        <v>740</v>
      </c>
      <c r="H103" s="144">
        <f>'LAUS File'!G438</f>
        <v>0</v>
      </c>
      <c r="I103" s="144">
        <f>'LAUS File'!G439</f>
        <v>0</v>
      </c>
      <c r="J103" s="144">
        <f>'LAUS File'!G440</f>
        <v>0</v>
      </c>
      <c r="K103" s="141">
        <f>'LAUS File'!G441</f>
        <v>0</v>
      </c>
    </row>
    <row r="104" spans="1:11" ht="11.4" customHeight="1">
      <c r="A104" s="142" t="s">
        <v>758</v>
      </c>
      <c r="B104" s="144">
        <f>'LAUS File'!G522</f>
        <v>0</v>
      </c>
      <c r="C104" s="144">
        <f>'LAUS File'!G523</f>
        <v>0</v>
      </c>
      <c r="D104" s="144">
        <f>'LAUS File'!G524</f>
        <v>0</v>
      </c>
      <c r="E104" s="141">
        <f>'LAUS File'!G525</f>
        <v>0</v>
      </c>
      <c r="G104" s="142" t="s">
        <v>757</v>
      </c>
      <c r="H104" s="144">
        <f>'LAUS File'!G518</f>
        <v>0</v>
      </c>
      <c r="I104" s="144">
        <f>'LAUS File'!G519</f>
        <v>0</v>
      </c>
      <c r="J104" s="144">
        <f>'LAUS File'!G520</f>
        <v>0</v>
      </c>
      <c r="K104" s="141">
        <f>'LAUS File'!G521</f>
        <v>0</v>
      </c>
    </row>
    <row r="105" spans="1:11" ht="11.4" customHeight="1">
      <c r="A105" s="142" t="s">
        <v>770</v>
      </c>
      <c r="B105" s="144">
        <f>'LAUS File'!G570</f>
        <v>0</v>
      </c>
      <c r="C105" s="144">
        <f>'LAUS File'!G571</f>
        <v>0</v>
      </c>
      <c r="D105" s="144">
        <f>'LAUS File'!G572</f>
        <v>0</v>
      </c>
      <c r="E105" s="141">
        <f>'LAUS File'!G573</f>
        <v>0</v>
      </c>
      <c r="G105" s="142" t="s">
        <v>759</v>
      </c>
      <c r="H105" s="144">
        <f>'LAUS File'!G526</f>
        <v>0</v>
      </c>
      <c r="I105" s="144">
        <f>'LAUS File'!G527</f>
        <v>0</v>
      </c>
      <c r="J105" s="144">
        <f>'LAUS File'!G528</f>
        <v>0</v>
      </c>
      <c r="K105" s="141">
        <f>'LAUS File'!G529</f>
        <v>0</v>
      </c>
    </row>
    <row r="106" spans="1:11" ht="11.4" customHeight="1">
      <c r="A106" s="142" t="s">
        <v>773</v>
      </c>
      <c r="B106" s="144">
        <f>'LAUS File'!G586</f>
        <v>0</v>
      </c>
      <c r="C106" s="144">
        <f>'LAUS File'!G587</f>
        <v>0</v>
      </c>
      <c r="D106" s="144">
        <f>'LAUS File'!G588</f>
        <v>0</v>
      </c>
      <c r="E106" s="141">
        <f>'LAUS File'!G589</f>
        <v>0</v>
      </c>
      <c r="G106" s="142" t="s">
        <v>763</v>
      </c>
      <c r="H106" s="144">
        <f>'LAUS File'!G538</f>
        <v>0</v>
      </c>
      <c r="I106" s="144">
        <f>'LAUS File'!G539</f>
        <v>0</v>
      </c>
      <c r="J106" s="144">
        <f>'LAUS File'!G540</f>
        <v>0</v>
      </c>
      <c r="K106" s="141">
        <f>'LAUS File'!G541</f>
        <v>0</v>
      </c>
    </row>
    <row r="107" spans="1:11" ht="11.4" customHeight="1">
      <c r="A107" s="142" t="s">
        <v>784</v>
      </c>
      <c r="B107" s="144">
        <f>'LAUS File'!G646</f>
        <v>0</v>
      </c>
      <c r="C107" s="144">
        <f>'LAUS File'!G647</f>
        <v>0</v>
      </c>
      <c r="D107" s="144">
        <f>'LAUS File'!G648</f>
        <v>0</v>
      </c>
      <c r="E107" s="141">
        <f>'LAUS File'!G649</f>
        <v>0</v>
      </c>
      <c r="G107" s="142" t="s">
        <v>162</v>
      </c>
      <c r="H107" s="144">
        <f>'LAUS File'!G610</f>
        <v>0</v>
      </c>
      <c r="I107" s="144">
        <f>'LAUS File'!G611</f>
        <v>0</v>
      </c>
      <c r="J107" s="144">
        <f>'LAUS File'!G612</f>
        <v>0</v>
      </c>
      <c r="K107" s="141">
        <f>'LAUS File'!G613</f>
        <v>0</v>
      </c>
    </row>
    <row r="108" spans="1:11" ht="11.4" customHeight="1">
      <c r="A108" s="139" t="s">
        <v>792</v>
      </c>
      <c r="B108" s="144">
        <f>'LAUS File'!G690</f>
        <v>0</v>
      </c>
      <c r="C108" s="144">
        <f>'LAUS File'!G691</f>
        <v>0</v>
      </c>
      <c r="D108" s="144">
        <f>'LAUS File'!G692</f>
        <v>0</v>
      </c>
      <c r="E108" s="141">
        <f>'LAUS File'!G693</f>
        <v>0</v>
      </c>
      <c r="G108" s="142" t="s">
        <v>782</v>
      </c>
      <c r="H108" s="144">
        <f>'LAUS File'!G634</f>
        <v>0</v>
      </c>
      <c r="I108" s="144">
        <f>'LAUS File'!G635</f>
        <v>0</v>
      </c>
      <c r="J108" s="144">
        <f>'LAUS File'!G636</f>
        <v>0</v>
      </c>
      <c r="K108" s="141">
        <f>'LAUS File'!G637</f>
        <v>0</v>
      </c>
    </row>
    <row r="109" spans="1:11" ht="11.4" customHeight="1">
      <c r="A109" s="77"/>
      <c r="B109" s="98"/>
      <c r="C109" s="98"/>
      <c r="D109" s="98"/>
      <c r="E109" s="91"/>
      <c r="G109" s="142" t="s">
        <v>783</v>
      </c>
      <c r="H109" s="144">
        <f>'LAUS File'!G638</f>
        <v>0</v>
      </c>
      <c r="I109" s="144">
        <f>'LAUS File'!G639</f>
        <v>0</v>
      </c>
      <c r="J109" s="144">
        <f>'LAUS File'!G640</f>
        <v>0</v>
      </c>
      <c r="K109" s="141">
        <f>'LAUS File'!G641</f>
        <v>0</v>
      </c>
    </row>
    <row r="110" spans="1:11" ht="11.4" customHeight="1">
      <c r="G110" s="142" t="s">
        <v>791</v>
      </c>
      <c r="H110" s="144">
        <f>'LAUS File'!G686</f>
        <v>0</v>
      </c>
      <c r="I110" s="144">
        <f>'LAUS File'!G687</f>
        <v>0</v>
      </c>
      <c r="J110" s="144">
        <f>'LAUS File'!G688</f>
        <v>0</v>
      </c>
      <c r="K110" s="141">
        <f>'LAUS File'!G689</f>
        <v>0</v>
      </c>
    </row>
    <row r="111" spans="1:11" ht="11.4" customHeight="1">
      <c r="A111" s="83" t="s">
        <v>803</v>
      </c>
      <c r="B111" s="95"/>
      <c r="C111" s="95"/>
      <c r="D111" s="95"/>
      <c r="E111" s="94"/>
    </row>
    <row r="112" spans="1:11" ht="11.4" customHeight="1">
      <c r="A112" s="83"/>
      <c r="B112" s="95">
        <f>'LAUS File'!G798</f>
        <v>0</v>
      </c>
      <c r="C112" s="95">
        <f>'LAUS File'!G799</f>
        <v>0</v>
      </c>
      <c r="D112" s="95">
        <f>'LAUS File'!G800</f>
        <v>0</v>
      </c>
      <c r="E112" s="94">
        <f>'LAUS File'!G801</f>
        <v>0</v>
      </c>
    </row>
    <row r="113" spans="1:12" ht="11.4" customHeight="1">
      <c r="A113" s="142" t="s">
        <v>661</v>
      </c>
      <c r="B113" s="140">
        <f>'LAUS File'!G50</f>
        <v>0</v>
      </c>
      <c r="C113" s="140">
        <f>'LAUS File'!G51</f>
        <v>0</v>
      </c>
      <c r="D113" s="140">
        <f>'LAUS File'!G52</f>
        <v>0</v>
      </c>
      <c r="E113" s="129">
        <f>'LAUS File'!G53</f>
        <v>0</v>
      </c>
      <c r="G113" s="80" t="s">
        <v>802</v>
      </c>
      <c r="H113" s="81"/>
      <c r="I113" s="81"/>
      <c r="J113" s="81"/>
      <c r="K113" s="82"/>
    </row>
    <row r="114" spans="1:12" ht="11.4" customHeight="1">
      <c r="A114" s="142" t="s">
        <v>673</v>
      </c>
      <c r="B114" s="140">
        <f>'LAUS File'!G114</f>
        <v>0</v>
      </c>
      <c r="C114" s="140">
        <f>'LAUS File'!G115</f>
        <v>0</v>
      </c>
      <c r="D114" s="140">
        <f>'LAUS File'!G116</f>
        <v>0</v>
      </c>
      <c r="E114" s="141">
        <f>'LAUS File'!G117</f>
        <v>0</v>
      </c>
      <c r="G114" s="81"/>
      <c r="H114" s="95">
        <f>'LAUS File'!G822</f>
        <v>0</v>
      </c>
      <c r="I114" s="95">
        <f>'LAUS File'!G823</f>
        <v>0</v>
      </c>
      <c r="J114" s="95">
        <f>'LAUS File'!G824</f>
        <v>0</v>
      </c>
      <c r="K114" s="94">
        <f>'LAUS File'!G825</f>
        <v>0</v>
      </c>
    </row>
    <row r="115" spans="1:12" ht="11.4" customHeight="1">
      <c r="A115" s="142" t="s">
        <v>676</v>
      </c>
      <c r="B115" s="140">
        <f>'LAUS File'!G126</f>
        <v>0</v>
      </c>
      <c r="C115" s="140">
        <f>'LAUS File'!G127</f>
        <v>0</v>
      </c>
      <c r="D115" s="140">
        <f>'LAUS File'!G128</f>
        <v>0</v>
      </c>
      <c r="E115" s="141">
        <f>'LAUS File'!G129</f>
        <v>0</v>
      </c>
      <c r="G115" s="139" t="s">
        <v>660</v>
      </c>
      <c r="H115" s="144">
        <f>'LAUS File'!G46</f>
        <v>0</v>
      </c>
      <c r="I115" s="144">
        <f>'LAUS File'!G47</f>
        <v>0</v>
      </c>
      <c r="J115" s="144">
        <f>'LAUS File'!G48</f>
        <v>0</v>
      </c>
      <c r="K115" s="141">
        <f>'LAUS File'!G49</f>
        <v>0</v>
      </c>
    </row>
    <row r="116" spans="1:12" ht="11.4" customHeight="1">
      <c r="A116" s="142" t="s">
        <v>678</v>
      </c>
      <c r="B116" s="140">
        <f>'LAUS File'!G134</f>
        <v>0</v>
      </c>
      <c r="C116" s="140">
        <f>'LAUS File'!G135</f>
        <v>0</v>
      </c>
      <c r="D116" s="140">
        <f>'LAUS File'!G136</f>
        <v>0</v>
      </c>
      <c r="E116" s="141">
        <f>'LAUS File'!G137</f>
        <v>0</v>
      </c>
      <c r="G116" s="139" t="s">
        <v>664</v>
      </c>
      <c r="H116" s="144">
        <f>'LAUS File'!G62</f>
        <v>0</v>
      </c>
      <c r="I116" s="144">
        <f>'LAUS File'!G63</f>
        <v>0</v>
      </c>
      <c r="J116" s="144">
        <f>'LAUS File'!G64</f>
        <v>0</v>
      </c>
      <c r="K116" s="141">
        <f>'LAUS File'!G65</f>
        <v>0</v>
      </c>
    </row>
    <row r="117" spans="1:12" ht="11.4" customHeight="1">
      <c r="A117" s="142" t="s">
        <v>690</v>
      </c>
      <c r="B117" s="140">
        <f>'LAUS File'!G194</f>
        <v>0</v>
      </c>
      <c r="C117" s="140">
        <f>'LAUS File'!G195</f>
        <v>0</v>
      </c>
      <c r="D117" s="140">
        <f>'LAUS File'!G196</f>
        <v>0</v>
      </c>
      <c r="E117" s="141">
        <f>'LAUS File'!G197</f>
        <v>0</v>
      </c>
      <c r="G117" s="139" t="s">
        <v>667</v>
      </c>
      <c r="H117" s="144">
        <f>'LAUS File'!G78</f>
        <v>0</v>
      </c>
      <c r="I117" s="144">
        <f>'LAUS File'!G79</f>
        <v>0</v>
      </c>
      <c r="J117" s="144">
        <f>'LAUS File'!G80</f>
        <v>0</v>
      </c>
      <c r="K117" s="141">
        <f>'LAUS File'!G81</f>
        <v>0</v>
      </c>
    </row>
    <row r="118" spans="1:12" ht="11.4" customHeight="1">
      <c r="A118" s="142" t="s">
        <v>710</v>
      </c>
      <c r="B118" s="140">
        <f>'LAUS File'!G290</f>
        <v>0</v>
      </c>
      <c r="C118" s="140">
        <f>'LAUS File'!G291</f>
        <v>0</v>
      </c>
      <c r="D118" s="140">
        <f>'LAUS File'!G292</f>
        <v>0</v>
      </c>
      <c r="E118" s="141">
        <f>'LAUS File'!G293</f>
        <v>0</v>
      </c>
      <c r="G118" s="139" t="s">
        <v>672</v>
      </c>
      <c r="H118" s="144">
        <f>'LAUS File'!G106</f>
        <v>0</v>
      </c>
      <c r="I118" s="144">
        <f>'LAUS File'!G107</f>
        <v>0</v>
      </c>
      <c r="J118" s="144">
        <f>'LAUS File'!G108</f>
        <v>0</v>
      </c>
      <c r="K118" s="141">
        <f>'LAUS File'!G109</f>
        <v>0</v>
      </c>
    </row>
    <row r="119" spans="1:12" ht="11.4" customHeight="1">
      <c r="A119" s="142" t="s">
        <v>715</v>
      </c>
      <c r="B119" s="140">
        <f>'LAUS File'!G314</f>
        <v>0</v>
      </c>
      <c r="C119" s="140">
        <f>'LAUS File'!G315</f>
        <v>0</v>
      </c>
      <c r="D119" s="140">
        <f>'LAUS File'!G316</f>
        <v>0</v>
      </c>
      <c r="E119" s="141">
        <f>'LAUS File'!G317</f>
        <v>0</v>
      </c>
      <c r="G119" s="142" t="s">
        <v>679</v>
      </c>
      <c r="H119" s="144">
        <f>'LAUS File'!G138</f>
        <v>0</v>
      </c>
      <c r="I119" s="144">
        <f>'LAUS File'!G139</f>
        <v>0</v>
      </c>
      <c r="J119" s="144">
        <f>'LAUS File'!G140</f>
        <v>0</v>
      </c>
      <c r="K119" s="141">
        <f>'LAUS File'!G141</f>
        <v>0</v>
      </c>
    </row>
    <row r="120" spans="1:12" ht="11.4" customHeight="1">
      <c r="A120" s="142" t="s">
        <v>748</v>
      </c>
      <c r="B120" s="140">
        <f>'LAUS File'!G474</f>
        <v>0</v>
      </c>
      <c r="C120" s="140">
        <f>'LAUS File'!G475</f>
        <v>0</v>
      </c>
      <c r="D120" s="140">
        <f>'LAUS File'!G476</f>
        <v>0</v>
      </c>
      <c r="E120" s="141">
        <f>'LAUS File'!G477</f>
        <v>0</v>
      </c>
      <c r="G120" s="139" t="s">
        <v>688</v>
      </c>
      <c r="H120" s="144">
        <f>'LAUS File'!G186</f>
        <v>0</v>
      </c>
      <c r="I120" s="144">
        <f>'LAUS File'!G187</f>
        <v>0</v>
      </c>
      <c r="J120" s="144">
        <f>'LAUS File'!G188</f>
        <v>0</v>
      </c>
      <c r="K120" s="141">
        <f>'LAUS File'!G189</f>
        <v>0</v>
      </c>
    </row>
    <row r="121" spans="1:12" ht="11.4" customHeight="1">
      <c r="A121" s="142" t="s">
        <v>751</v>
      </c>
      <c r="B121" s="140">
        <f>'LAUS File'!G486</f>
        <v>0</v>
      </c>
      <c r="C121" s="140">
        <f>'LAUS File'!G487</f>
        <v>0</v>
      </c>
      <c r="D121" s="140">
        <f>'LAUS File'!G488</f>
        <v>0</v>
      </c>
      <c r="E121" s="141">
        <f>'LAUS File'!G489</f>
        <v>0</v>
      </c>
      <c r="G121" s="139" t="s">
        <v>727</v>
      </c>
      <c r="H121" s="144">
        <f>'LAUS File'!G362</f>
        <v>0</v>
      </c>
      <c r="I121" s="144">
        <f>'LAUS File'!G363</f>
        <v>0</v>
      </c>
      <c r="J121" s="144">
        <f>'LAUS File'!G364</f>
        <v>0</v>
      </c>
      <c r="K121" s="141">
        <f>'LAUS File'!G365</f>
        <v>0</v>
      </c>
    </row>
    <row r="122" spans="1:12" ht="11.4" customHeight="1">
      <c r="A122" s="142" t="s">
        <v>755</v>
      </c>
      <c r="B122" s="140">
        <f>'LAUS File'!G502</f>
        <v>0</v>
      </c>
      <c r="C122" s="140">
        <f>'LAUS File'!G503</f>
        <v>0</v>
      </c>
      <c r="D122" s="140">
        <f>'LAUS File'!G504</f>
        <v>0</v>
      </c>
      <c r="E122" s="141">
        <f>'LAUS File'!G505</f>
        <v>0</v>
      </c>
      <c r="G122" s="139" t="s">
        <v>733</v>
      </c>
      <c r="H122" s="144">
        <f>'LAUS File'!G390</f>
        <v>0</v>
      </c>
      <c r="I122" s="144">
        <f>'LAUS File'!G391</f>
        <v>0</v>
      </c>
      <c r="J122" s="144">
        <f>'LAUS File'!G392</f>
        <v>0</v>
      </c>
      <c r="K122" s="141">
        <f>'LAUS File'!G393</f>
        <v>0</v>
      </c>
      <c r="L122" s="92"/>
    </row>
    <row r="123" spans="1:12" ht="11.4" customHeight="1">
      <c r="A123" s="139" t="s">
        <v>761</v>
      </c>
      <c r="B123" s="140">
        <f>'LAUS File'!G530</f>
        <v>0</v>
      </c>
      <c r="C123" s="140">
        <f>'LAUS File'!G531</f>
        <v>0</v>
      </c>
      <c r="D123" s="140">
        <f>'LAUS File'!G532</f>
        <v>0</v>
      </c>
      <c r="E123" s="141">
        <f>'LAUS File'!G533</f>
        <v>0</v>
      </c>
      <c r="G123" s="139" t="s">
        <v>747</v>
      </c>
      <c r="H123" s="144">
        <f>'LAUS File'!G470</f>
        <v>0</v>
      </c>
      <c r="I123" s="144">
        <f>'LAUS File'!G471</f>
        <v>0</v>
      </c>
      <c r="J123" s="144">
        <f>'LAUS File'!G472</f>
        <v>0</v>
      </c>
      <c r="K123" s="141">
        <f>'LAUS File'!G473</f>
        <v>0</v>
      </c>
      <c r="L123" s="92"/>
    </row>
    <row r="124" spans="1:12" ht="11.4" customHeight="1">
      <c r="A124" s="142" t="s">
        <v>772</v>
      </c>
      <c r="B124" s="140">
        <f>'LAUS File'!G582</f>
        <v>0</v>
      </c>
      <c r="C124" s="140">
        <f>'LAUS File'!G583</f>
        <v>0</v>
      </c>
      <c r="D124" s="140">
        <f>'LAUS File'!G584</f>
        <v>0</v>
      </c>
      <c r="E124" s="141">
        <f>'LAUS File'!G585</f>
        <v>0</v>
      </c>
      <c r="G124" s="139" t="s">
        <v>750</v>
      </c>
      <c r="H124" s="144">
        <f>'LAUS File'!G482</f>
        <v>0</v>
      </c>
      <c r="I124" s="144">
        <f>'LAUS File'!G483</f>
        <v>0</v>
      </c>
      <c r="J124" s="144">
        <f>'LAUS File'!G484</f>
        <v>0</v>
      </c>
      <c r="K124" s="141">
        <f>'LAUS File'!G485</f>
        <v>0</v>
      </c>
      <c r="L124" s="92"/>
    </row>
    <row r="125" spans="1:12" ht="11.4" customHeight="1">
      <c r="A125" s="142" t="s">
        <v>776</v>
      </c>
      <c r="B125" s="140">
        <f>'LAUS File'!G602</f>
        <v>0</v>
      </c>
      <c r="C125" s="140">
        <f>'LAUS File'!G603</f>
        <v>0</v>
      </c>
      <c r="D125" s="140">
        <f>'LAUS File'!G604</f>
        <v>0</v>
      </c>
      <c r="E125" s="141">
        <f>'LAUS File'!G605</f>
        <v>0</v>
      </c>
      <c r="G125" s="139" t="s">
        <v>754</v>
      </c>
      <c r="H125" s="144">
        <f>'LAUS File'!G498</f>
        <v>0</v>
      </c>
      <c r="I125" s="144">
        <f>'LAUS File'!G499</f>
        <v>0</v>
      </c>
      <c r="J125" s="144">
        <f>'LAUS File'!G500</f>
        <v>0</v>
      </c>
      <c r="K125" s="141">
        <f>'LAUS File'!G501</f>
        <v>0</v>
      </c>
      <c r="L125" s="92"/>
    </row>
    <row r="126" spans="1:12" ht="11.4" customHeight="1">
      <c r="A126" s="142" t="s">
        <v>778</v>
      </c>
      <c r="B126" s="140">
        <f>'LAUS File'!G618</f>
        <v>0</v>
      </c>
      <c r="C126" s="140">
        <f>'LAUS File'!G619</f>
        <v>0</v>
      </c>
      <c r="D126" s="140">
        <f>'LAUS File'!G620</f>
        <v>0</v>
      </c>
      <c r="E126" s="141">
        <f>'LAUS File'!G621</f>
        <v>0</v>
      </c>
      <c r="G126" s="139" t="s">
        <v>762</v>
      </c>
      <c r="H126" s="144">
        <f>'LAUS File'!G534</f>
        <v>0</v>
      </c>
      <c r="I126" s="144">
        <f>'LAUS File'!G535</f>
        <v>0</v>
      </c>
      <c r="J126" s="144">
        <f>'LAUS File'!G536</f>
        <v>0</v>
      </c>
      <c r="K126" s="141">
        <f>'LAUS File'!G537</f>
        <v>0</v>
      </c>
      <c r="L126" s="92"/>
    </row>
    <row r="127" spans="1:12" ht="11.4" customHeight="1">
      <c r="A127" s="142" t="s">
        <v>780</v>
      </c>
      <c r="B127" s="140">
        <f>'LAUS File'!G626</f>
        <v>0</v>
      </c>
      <c r="C127" s="140">
        <f>'LAUS File'!G627</f>
        <v>0</v>
      </c>
      <c r="D127" s="140">
        <f>'LAUS File'!G628</f>
        <v>0</v>
      </c>
      <c r="E127" s="141">
        <f>'LAUS File'!G629</f>
        <v>0</v>
      </c>
      <c r="G127" s="139" t="s">
        <v>764</v>
      </c>
      <c r="H127" s="144">
        <f>'LAUS File'!G542</f>
        <v>0</v>
      </c>
      <c r="I127" s="144">
        <f>'LAUS File'!G543</f>
        <v>0</v>
      </c>
      <c r="J127" s="144">
        <f>'LAUS File'!G544</f>
        <v>0</v>
      </c>
      <c r="K127" s="141">
        <f>'LAUS File'!G545</f>
        <v>0</v>
      </c>
      <c r="L127" s="92"/>
    </row>
    <row r="128" spans="1:12" ht="11.4" customHeight="1">
      <c r="A128" s="139" t="s">
        <v>798</v>
      </c>
      <c r="B128" s="140">
        <f>'LAUS File'!G714</f>
        <v>0</v>
      </c>
      <c r="C128" s="140">
        <f>'LAUS File'!G715</f>
        <v>0</v>
      </c>
      <c r="D128" s="140">
        <f>'LAUS File'!G716</f>
        <v>0</v>
      </c>
      <c r="E128" s="141">
        <f>'LAUS File'!G717</f>
        <v>0</v>
      </c>
      <c r="G128" s="139" t="s">
        <v>767</v>
      </c>
      <c r="H128" s="144">
        <f>'LAUS File'!G558</f>
        <v>0</v>
      </c>
      <c r="I128" s="144">
        <f>'LAUS File'!G559</f>
        <v>0</v>
      </c>
      <c r="J128" s="144">
        <f>'LAUS File'!G560</f>
        <v>0</v>
      </c>
      <c r="K128" s="141">
        <f>'LAUS File'!G561</f>
        <v>0</v>
      </c>
      <c r="L128" s="92"/>
    </row>
    <row r="129" spans="1:12" ht="11.4" customHeight="1">
      <c r="G129" s="139" t="s">
        <v>775</v>
      </c>
      <c r="H129" s="144">
        <f>'LAUS File'!G598</f>
        <v>0</v>
      </c>
      <c r="I129" s="144">
        <f>'LAUS File'!G599</f>
        <v>0</v>
      </c>
      <c r="J129" s="144">
        <f>'LAUS File'!G600</f>
        <v>0</v>
      </c>
      <c r="K129" s="141">
        <f>'LAUS File'!G601</f>
        <v>0</v>
      </c>
      <c r="L129" s="92"/>
    </row>
    <row r="130" spans="1:12" ht="11.4" customHeight="1">
      <c r="G130" s="139" t="s">
        <v>160</v>
      </c>
      <c r="H130" s="144">
        <f>'LAUS File'!G642</f>
        <v>0</v>
      </c>
      <c r="I130" s="144">
        <f>'LAUS File'!G643</f>
        <v>0</v>
      </c>
      <c r="J130" s="144">
        <f>'LAUS File'!G644</f>
        <v>0</v>
      </c>
      <c r="K130" s="141">
        <f>'LAUS File'!G645</f>
        <v>0</v>
      </c>
      <c r="L130" s="92"/>
    </row>
    <row r="131" spans="1:12" ht="11.4" customHeight="1">
      <c r="G131" s="139" t="s">
        <v>785</v>
      </c>
      <c r="H131" s="144">
        <f>'LAUS File'!G650</f>
        <v>0</v>
      </c>
      <c r="I131" s="144">
        <f>'LAUS File'!G651</f>
        <v>0</v>
      </c>
      <c r="J131" s="144">
        <f>'LAUS File'!G652</f>
        <v>0</v>
      </c>
      <c r="K131" s="141">
        <f>'LAUS File'!G653</f>
        <v>0</v>
      </c>
      <c r="L131" s="92"/>
    </row>
    <row r="132" spans="1:12" ht="11.4" customHeight="1">
      <c r="A132" s="103" t="s">
        <v>581</v>
      </c>
      <c r="B132" s="104"/>
      <c r="C132" s="104"/>
      <c r="D132" s="104"/>
      <c r="E132" s="105"/>
      <c r="G132" s="139" t="s">
        <v>795</v>
      </c>
      <c r="H132" s="144">
        <f>'LAUS File'!G702</f>
        <v>0</v>
      </c>
      <c r="I132" s="144">
        <f>'LAUS File'!G703</f>
        <v>0</v>
      </c>
      <c r="J132" s="144">
        <f>'LAUS File'!G704</f>
        <v>0</v>
      </c>
      <c r="K132" s="141">
        <f>'LAUS File'!G705</f>
        <v>0</v>
      </c>
      <c r="L132" s="92"/>
    </row>
    <row r="133" spans="1:12" ht="11.4" customHeight="1">
      <c r="A133" s="106" t="s">
        <v>214</v>
      </c>
      <c r="B133" s="107">
        <f>'LAUS File'!G911</f>
        <v>0</v>
      </c>
      <c r="C133" s="107">
        <f>'LAUS File'!G912</f>
        <v>0</v>
      </c>
      <c r="D133" s="107">
        <f>'LAUS File'!G913</f>
        <v>0</v>
      </c>
      <c r="E133" s="108">
        <f>'LAUS File'!G914</f>
        <v>0</v>
      </c>
      <c r="G133" s="139" t="s">
        <v>797</v>
      </c>
      <c r="H133" s="144">
        <f>'LAUS File'!G710</f>
        <v>0</v>
      </c>
      <c r="I133" s="144">
        <f>'LAUS File'!G711</f>
        <v>0</v>
      </c>
      <c r="J133" s="144">
        <f>'LAUS File'!G712</f>
        <v>0</v>
      </c>
      <c r="K133" s="141">
        <f>'LAUS File'!G713</f>
        <v>0</v>
      </c>
      <c r="L133" s="92"/>
    </row>
    <row r="134" spans="1:12" ht="11.4" customHeight="1">
      <c r="A134" s="106" t="s">
        <v>166</v>
      </c>
      <c r="B134" s="107">
        <f>'LAUS File'!G874</f>
        <v>0</v>
      </c>
      <c r="C134" s="107">
        <f>'LAUS File'!G875</f>
        <v>0</v>
      </c>
      <c r="D134" s="107">
        <f>'LAUS File'!G876</f>
        <v>0</v>
      </c>
      <c r="E134" s="109">
        <f>'LAUS File'!G877</f>
        <v>0</v>
      </c>
    </row>
    <row r="135" spans="1:12" ht="11.25" customHeight="1">
      <c r="A135" s="106"/>
      <c r="B135" s="58"/>
      <c r="C135" s="58"/>
      <c r="D135" s="58"/>
      <c r="E135" s="110"/>
    </row>
    <row r="136" spans="1:12" ht="11.25" customHeight="1">
      <c r="A136" s="111" t="s">
        <v>582</v>
      </c>
      <c r="B136" s="112"/>
      <c r="C136" s="112"/>
      <c r="D136" s="112"/>
      <c r="E136" s="113"/>
    </row>
    <row r="137" spans="1:12" ht="11.25" customHeight="1">
      <c r="A137" s="106" t="s">
        <v>214</v>
      </c>
      <c r="B137" s="107">
        <f>'LAUS File'!G906</f>
        <v>0</v>
      </c>
      <c r="C137" s="107">
        <f>'LAUS File'!G907</f>
        <v>0</v>
      </c>
      <c r="D137" s="107">
        <f>'LAUS File'!G908</f>
        <v>0</v>
      </c>
      <c r="E137" s="109">
        <f>'LAUS File'!G909</f>
        <v>0</v>
      </c>
    </row>
    <row r="138" spans="1:12" ht="11.25" customHeight="1">
      <c r="A138" s="114" t="s">
        <v>166</v>
      </c>
      <c r="B138" s="115">
        <f>'LAUS File'!G879</f>
        <v>0</v>
      </c>
      <c r="C138" s="115">
        <f>'LAUS File'!G880</f>
        <v>0</v>
      </c>
      <c r="D138" s="115">
        <f>'LAUS File'!G881</f>
        <v>0</v>
      </c>
      <c r="E138" s="116">
        <f>'LAUS File'!G882</f>
        <v>0</v>
      </c>
    </row>
    <row r="139" spans="1:12" ht="11.25" customHeight="1">
      <c r="A139" s="90"/>
      <c r="B139" s="98"/>
      <c r="C139" s="98"/>
      <c r="D139" s="98"/>
      <c r="E139" s="91"/>
    </row>
    <row r="140" spans="1:12" ht="11.25" customHeight="1">
      <c r="A140" s="90"/>
      <c r="B140" s="98"/>
      <c r="C140" s="98"/>
      <c r="D140" s="98"/>
      <c r="E140" s="91"/>
    </row>
    <row r="141" spans="1:12" ht="11.25" customHeight="1">
      <c r="A141" s="62" t="s">
        <v>804</v>
      </c>
      <c r="C141" s="98"/>
      <c r="D141" s="98"/>
      <c r="E141" s="91"/>
    </row>
    <row r="142" spans="1:12" ht="11.25" customHeight="1">
      <c r="A142" s="62" t="s">
        <v>805</v>
      </c>
      <c r="C142" s="98"/>
      <c r="D142" s="98"/>
      <c r="E142" s="91"/>
    </row>
    <row r="143" spans="1:12" ht="11.25" customHeight="1">
      <c r="A143" s="62" t="s">
        <v>806</v>
      </c>
      <c r="C143" s="98"/>
      <c r="D143" s="98"/>
      <c r="E143" s="91"/>
    </row>
    <row r="144" spans="1:12" ht="11.25" customHeight="1">
      <c r="A144" s="90"/>
      <c r="B144" s="98"/>
      <c r="C144" s="98"/>
      <c r="D144" s="98"/>
      <c r="E144" s="91"/>
    </row>
  </sheetData>
  <mergeCells count="10">
    <mergeCell ref="A80:K80"/>
    <mergeCell ref="A81:K81"/>
    <mergeCell ref="A82:K82"/>
    <mergeCell ref="A84:K84"/>
    <mergeCell ref="A4:K4"/>
    <mergeCell ref="A5:K5"/>
    <mergeCell ref="A6:K6"/>
    <mergeCell ref="A7:K7"/>
    <mergeCell ref="A9:K9"/>
    <mergeCell ref="A79:K7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EED4E-886A-4B5A-9146-565A191C508D}">
  <dimension ref="A1:N144"/>
  <sheetViews>
    <sheetView showGridLines="0" workbookViewId="0">
      <selection activeCell="A8" sqref="A8"/>
    </sheetView>
  </sheetViews>
  <sheetFormatPr defaultColWidth="9.08984375" defaultRowHeight="12.5"/>
  <cols>
    <col min="1" max="1" width="14.6328125" style="62" customWidth="1"/>
    <col min="2" max="2" width="11.36328125" style="62" customWidth="1"/>
    <col min="3" max="3" width="10.6328125" style="62" customWidth="1"/>
    <col min="4" max="4" width="10.453125" style="62" customWidth="1"/>
    <col min="5" max="5" width="6.36328125" style="72" customWidth="1"/>
    <col min="6" max="6" width="5.36328125" style="62" customWidth="1"/>
    <col min="7" max="7" width="13.453125" style="62" customWidth="1"/>
    <col min="8" max="8" width="11.08984375" style="62" customWidth="1"/>
    <col min="9" max="9" width="10.6328125" style="62" customWidth="1"/>
    <col min="10" max="10" width="10.08984375" style="62" customWidth="1"/>
    <col min="11" max="11" width="6.90625" style="62" customWidth="1"/>
    <col min="12" max="16384" width="9.08984375" style="62"/>
  </cols>
  <sheetData>
    <row r="1" spans="1:12" ht="11.15" customHeight="1">
      <c r="A1" s="58" t="s">
        <v>568</v>
      </c>
      <c r="B1" s="58"/>
      <c r="C1" s="58"/>
      <c r="D1" s="58"/>
      <c r="E1" s="59"/>
      <c r="F1" s="60" t="s">
        <v>569</v>
      </c>
      <c r="G1" s="58"/>
      <c r="H1" s="58"/>
      <c r="I1" s="58"/>
      <c r="J1" s="58"/>
      <c r="K1" s="61" t="s">
        <v>570</v>
      </c>
      <c r="L1" s="61"/>
    </row>
    <row r="2" spans="1:12" ht="11.15" customHeight="1">
      <c r="A2" s="58" t="s">
        <v>5</v>
      </c>
      <c r="B2" s="58"/>
      <c r="C2" s="58"/>
      <c r="D2" s="58"/>
      <c r="E2" s="59"/>
      <c r="F2" s="58"/>
      <c r="G2" s="58"/>
      <c r="H2" s="58" t="s">
        <v>148</v>
      </c>
      <c r="I2" s="60"/>
      <c r="J2" s="61" t="s">
        <v>571</v>
      </c>
      <c r="K2" s="58"/>
      <c r="L2" s="58"/>
    </row>
    <row r="3" spans="1:12" ht="11.15" customHeight="1">
      <c r="A3" s="63" t="s">
        <v>572</v>
      </c>
      <c r="B3" s="58"/>
      <c r="C3" s="58"/>
      <c r="D3" s="58"/>
      <c r="E3" s="59"/>
      <c r="F3" s="58"/>
      <c r="G3" s="58"/>
      <c r="H3" s="58"/>
      <c r="I3" s="58"/>
      <c r="J3" s="58"/>
      <c r="K3" s="64" t="s">
        <v>573</v>
      </c>
      <c r="L3" s="64"/>
    </row>
    <row r="4" spans="1:12" ht="28.5" customHeight="1">
      <c r="A4" s="158" t="s">
        <v>214</v>
      </c>
      <c r="B4" s="158"/>
      <c r="C4" s="158"/>
      <c r="D4" s="158"/>
      <c r="E4" s="158"/>
      <c r="F4" s="158"/>
      <c r="G4" s="158"/>
      <c r="H4" s="158"/>
      <c r="I4" s="158"/>
      <c r="J4" s="158"/>
      <c r="K4" s="158"/>
      <c r="L4" s="65"/>
    </row>
    <row r="5" spans="1:12" s="67" customFormat="1" ht="12.9" customHeight="1">
      <c r="A5" s="159" t="s">
        <v>574</v>
      </c>
      <c r="B5" s="159"/>
      <c r="C5" s="159"/>
      <c r="D5" s="159"/>
      <c r="E5" s="159"/>
      <c r="F5" s="159"/>
      <c r="G5" s="159"/>
      <c r="H5" s="159"/>
      <c r="I5" s="159"/>
      <c r="J5" s="159"/>
      <c r="K5" s="159"/>
      <c r="L5" s="66"/>
    </row>
    <row r="6" spans="1:12" ht="12.9" customHeight="1">
      <c r="A6" s="160" t="s">
        <v>575</v>
      </c>
      <c r="B6" s="160"/>
      <c r="C6" s="160"/>
      <c r="D6" s="160"/>
      <c r="E6" s="160"/>
      <c r="F6" s="160"/>
      <c r="G6" s="160"/>
      <c r="H6" s="160"/>
      <c r="I6" s="160"/>
      <c r="J6" s="160"/>
      <c r="K6" s="160"/>
      <c r="L6" s="68"/>
    </row>
    <row r="7" spans="1:12" ht="12" customHeight="1">
      <c r="A7" s="161" t="s">
        <v>846</v>
      </c>
      <c r="B7" s="161"/>
      <c r="C7" s="161"/>
      <c r="D7" s="161"/>
      <c r="E7" s="161"/>
      <c r="F7" s="161"/>
      <c r="G7" s="161"/>
      <c r="H7" s="161"/>
      <c r="I7" s="161"/>
      <c r="J7" s="161"/>
      <c r="K7" s="161"/>
      <c r="L7" s="69"/>
    </row>
    <row r="8" spans="1:12" ht="5.15" customHeight="1">
      <c r="A8" s="70"/>
      <c r="B8" s="71"/>
      <c r="C8" s="71"/>
      <c r="D8" s="71"/>
      <c r="F8" s="71"/>
      <c r="G8" s="71"/>
      <c r="H8" s="71"/>
      <c r="I8" s="71"/>
      <c r="J8" s="71"/>
      <c r="K8" s="71"/>
      <c r="L8" s="71"/>
    </row>
    <row r="9" spans="1:12" ht="11.4" customHeight="1">
      <c r="A9" s="164" t="s">
        <v>576</v>
      </c>
      <c r="B9" s="164"/>
      <c r="C9" s="164"/>
      <c r="D9" s="164"/>
      <c r="E9" s="164"/>
      <c r="F9" s="164"/>
      <c r="G9" s="164"/>
      <c r="H9" s="164"/>
      <c r="I9" s="164"/>
      <c r="J9" s="164"/>
      <c r="K9" s="164"/>
      <c r="L9" s="73"/>
    </row>
    <row r="10" spans="1:12" ht="5.15" customHeight="1">
      <c r="A10" s="70" t="s">
        <v>148</v>
      </c>
      <c r="B10" s="71"/>
      <c r="C10" s="71"/>
      <c r="D10" s="71"/>
      <c r="F10" s="71"/>
      <c r="G10" s="71"/>
      <c r="H10" s="71"/>
      <c r="I10" s="71"/>
      <c r="J10" s="71"/>
      <c r="K10" s="71"/>
      <c r="L10" s="71"/>
    </row>
    <row r="11" spans="1:12" s="79" customFormat="1" ht="11.4" customHeight="1">
      <c r="A11" s="74" t="s">
        <v>577</v>
      </c>
      <c r="B11" s="75" t="s">
        <v>169</v>
      </c>
      <c r="C11" s="75" t="s">
        <v>578</v>
      </c>
      <c r="D11" s="75" t="s">
        <v>168</v>
      </c>
      <c r="E11" s="76" t="s">
        <v>154</v>
      </c>
      <c r="F11" s="77"/>
      <c r="G11" s="78" t="s">
        <v>577</v>
      </c>
      <c r="H11" s="75" t="s">
        <v>169</v>
      </c>
      <c r="I11" s="75" t="s">
        <v>578</v>
      </c>
      <c r="J11" s="75" t="s">
        <v>168</v>
      </c>
      <c r="K11" s="76" t="s">
        <v>154</v>
      </c>
      <c r="L11" s="75"/>
    </row>
    <row r="12" spans="1:12" s="79" customFormat="1" ht="5.15" customHeight="1">
      <c r="A12" s="74"/>
      <c r="B12" s="75"/>
      <c r="C12" s="75"/>
      <c r="D12" s="75"/>
      <c r="E12" s="76"/>
      <c r="F12" s="77"/>
      <c r="G12" s="78"/>
      <c r="H12" s="75"/>
      <c r="I12" s="75"/>
      <c r="J12" s="75"/>
      <c r="K12" s="76"/>
      <c r="L12" s="75"/>
    </row>
    <row r="13" spans="1:12" ht="11.4" customHeight="1">
      <c r="A13" s="80" t="s">
        <v>635</v>
      </c>
      <c r="B13" s="81"/>
      <c r="C13" s="81"/>
      <c r="D13" s="81"/>
      <c r="E13" s="82"/>
      <c r="G13" s="83" t="s">
        <v>800</v>
      </c>
      <c r="H13" s="81"/>
      <c r="I13" s="146"/>
      <c r="J13" s="147"/>
      <c r="K13" s="147"/>
      <c r="L13" s="84"/>
    </row>
    <row r="14" spans="1:12" ht="11.4" customHeight="1">
      <c r="A14" s="81"/>
      <c r="B14" s="85" t="e">
        <f>'LAUS File'!#REF!</f>
        <v>#REF!</v>
      </c>
      <c r="C14" s="85" t="e">
        <f>'LAUS File'!#REF!</f>
        <v>#REF!</v>
      </c>
      <c r="D14" s="85" t="e">
        <f>'LAUS File'!#REF!</f>
        <v>#REF!</v>
      </c>
      <c r="E14" s="86" t="e">
        <f>'LAUS File'!#REF!</f>
        <v>#REF!</v>
      </c>
      <c r="L14" s="89"/>
    </row>
    <row r="15" spans="1:12" ht="11.4" customHeight="1">
      <c r="A15" s="139" t="s">
        <v>636</v>
      </c>
      <c r="B15" s="140" t="e">
        <f>'LAUS File'!#REF!</f>
        <v>#REF!</v>
      </c>
      <c r="C15" s="140" t="e">
        <f>'LAUS File'!#REF!</f>
        <v>#REF!</v>
      </c>
      <c r="D15" s="140" t="e">
        <f>'LAUS File'!#REF!</f>
        <v>#REF!</v>
      </c>
      <c r="E15" s="141" t="e">
        <f>'LAUS File'!#REF!</f>
        <v>#REF!</v>
      </c>
      <c r="G15" s="142" t="s">
        <v>713</v>
      </c>
      <c r="H15" s="140" t="e">
        <f>'LAUS File'!#REF!</f>
        <v>#REF!</v>
      </c>
      <c r="I15" s="140" t="e">
        <f>'LAUS File'!#REF!</f>
        <v>#REF!</v>
      </c>
      <c r="J15" s="140" t="e">
        <f>'LAUS File'!#REF!</f>
        <v>#REF!</v>
      </c>
      <c r="K15" s="143" t="e">
        <f>'LAUS File'!#REF!</f>
        <v>#REF!</v>
      </c>
      <c r="L15" s="92"/>
    </row>
    <row r="16" spans="1:12" ht="11.4" customHeight="1">
      <c r="A16" s="139" t="s">
        <v>637</v>
      </c>
      <c r="B16" s="140" t="e">
        <f>'LAUS File'!#REF!</f>
        <v>#REF!</v>
      </c>
      <c r="C16" s="140" t="e">
        <f>'LAUS File'!#REF!</f>
        <v>#REF!</v>
      </c>
      <c r="D16" s="140" t="e">
        <f>'LAUS File'!#REF!</f>
        <v>#REF!</v>
      </c>
      <c r="E16" s="141" t="e">
        <f>'LAUS File'!#REF!</f>
        <v>#REF!</v>
      </c>
      <c r="G16" s="142" t="s">
        <v>716</v>
      </c>
      <c r="H16" s="140" t="e">
        <f>'LAUS File'!#REF!</f>
        <v>#REF!</v>
      </c>
      <c r="I16" s="140" t="e">
        <f>'LAUS File'!#REF!</f>
        <v>#REF!</v>
      </c>
      <c r="J16" s="140" t="e">
        <f>'LAUS File'!#REF!</f>
        <v>#REF!</v>
      </c>
      <c r="K16" s="141" t="e">
        <f>'LAUS File'!#REF!</f>
        <v>#REF!</v>
      </c>
      <c r="L16" s="92"/>
    </row>
    <row r="17" spans="1:12" ht="11.4" customHeight="1">
      <c r="A17" s="142" t="s">
        <v>638</v>
      </c>
      <c r="B17" s="140" t="e">
        <f>'LAUS File'!#REF!</f>
        <v>#REF!</v>
      </c>
      <c r="C17" s="140" t="e">
        <f>'LAUS File'!#REF!</f>
        <v>#REF!</v>
      </c>
      <c r="D17" s="140" t="e">
        <f>'LAUS File'!#REF!</f>
        <v>#REF!</v>
      </c>
      <c r="E17" s="141" t="e">
        <f>'LAUS File'!#REF!</f>
        <v>#REF!</v>
      </c>
      <c r="G17" s="142" t="s">
        <v>721</v>
      </c>
      <c r="H17" s="140" t="e">
        <f>'LAUS File'!#REF!</f>
        <v>#REF!</v>
      </c>
      <c r="I17" s="140" t="e">
        <f>'LAUS File'!#REF!</f>
        <v>#REF!</v>
      </c>
      <c r="J17" s="140" t="e">
        <f>'LAUS File'!#REF!</f>
        <v>#REF!</v>
      </c>
      <c r="K17" s="141" t="e">
        <f>'LAUS File'!#REF!</f>
        <v>#REF!</v>
      </c>
      <c r="L17" s="92"/>
    </row>
    <row r="18" spans="1:12" ht="11.4" customHeight="1">
      <c r="A18" s="139" t="s">
        <v>639</v>
      </c>
      <c r="B18" s="140" t="e">
        <f>'LAUS File'!#REF!</f>
        <v>#REF!</v>
      </c>
      <c r="C18" s="140" t="e">
        <f>'LAUS File'!#REF!</f>
        <v>#REF!</v>
      </c>
      <c r="D18" s="140" t="e">
        <f>'LAUS File'!#REF!</f>
        <v>#REF!</v>
      </c>
      <c r="E18" s="141" t="e">
        <f>'LAUS File'!#REF!</f>
        <v>#REF!</v>
      </c>
      <c r="G18" s="142" t="s">
        <v>723</v>
      </c>
      <c r="H18" s="140" t="e">
        <f>'LAUS File'!#REF!</f>
        <v>#REF!</v>
      </c>
      <c r="I18" s="140" t="e">
        <f>'LAUS File'!#REF!</f>
        <v>#REF!</v>
      </c>
      <c r="J18" s="140" t="e">
        <f>'LAUS File'!#REF!</f>
        <v>#REF!</v>
      </c>
      <c r="K18" s="141" t="e">
        <f>'LAUS File'!#REF!</f>
        <v>#REF!</v>
      </c>
      <c r="L18" s="92"/>
    </row>
    <row r="19" spans="1:12" ht="11.4" customHeight="1">
      <c r="A19" s="139" t="s">
        <v>157</v>
      </c>
      <c r="B19" s="140" t="e">
        <f>'LAUS File'!#REF!</f>
        <v>#REF!</v>
      </c>
      <c r="C19" s="140" t="e">
        <f>'LAUS File'!#REF!</f>
        <v>#REF!</v>
      </c>
      <c r="D19" s="140" t="e">
        <f>'LAUS File'!#REF!</f>
        <v>#REF!</v>
      </c>
      <c r="E19" s="141" t="e">
        <f>'LAUS File'!#REF!</f>
        <v>#REF!</v>
      </c>
      <c r="G19" s="142" t="s">
        <v>724</v>
      </c>
      <c r="H19" s="140" t="e">
        <f>'LAUS File'!#REF!</f>
        <v>#REF!</v>
      </c>
      <c r="I19" s="140" t="e">
        <f>'LAUS File'!#REF!</f>
        <v>#REF!</v>
      </c>
      <c r="J19" s="140" t="e">
        <f>'LAUS File'!#REF!</f>
        <v>#REF!</v>
      </c>
      <c r="K19" s="141" t="e">
        <f>'LAUS File'!#REF!</f>
        <v>#REF!</v>
      </c>
      <c r="L19" s="92"/>
    </row>
    <row r="20" spans="1:12" ht="11.4" customHeight="1">
      <c r="A20" s="139" t="s">
        <v>640</v>
      </c>
      <c r="B20" s="140" t="e">
        <f>'LAUS File'!#REF!</f>
        <v>#REF!</v>
      </c>
      <c r="C20" s="140" t="e">
        <f>'LAUS File'!#REF!</f>
        <v>#REF!</v>
      </c>
      <c r="D20" s="140" t="e">
        <f>'LAUS File'!#REF!</f>
        <v>#REF!</v>
      </c>
      <c r="E20" s="141" t="e">
        <f>'LAUS File'!#REF!</f>
        <v>#REF!</v>
      </c>
      <c r="G20" s="142" t="s">
        <v>725</v>
      </c>
      <c r="H20" s="140" t="e">
        <f>'LAUS File'!#REF!</f>
        <v>#REF!</v>
      </c>
      <c r="I20" s="140" t="e">
        <f>'LAUS File'!#REF!</f>
        <v>#REF!</v>
      </c>
      <c r="J20" s="140" t="e">
        <f>'LAUS File'!#REF!</f>
        <v>#REF!</v>
      </c>
      <c r="K20" s="141" t="e">
        <f>'LAUS File'!#REF!</f>
        <v>#REF!</v>
      </c>
      <c r="L20" s="92"/>
    </row>
    <row r="21" spans="1:12" ht="11.4" customHeight="1">
      <c r="A21" s="142" t="s">
        <v>641</v>
      </c>
      <c r="B21" s="140" t="e">
        <f>'LAUS File'!#REF!</f>
        <v>#REF!</v>
      </c>
      <c r="C21" s="140" t="e">
        <f>'LAUS File'!#REF!</f>
        <v>#REF!</v>
      </c>
      <c r="D21" s="140" t="e">
        <f>'LAUS File'!#REF!</f>
        <v>#REF!</v>
      </c>
      <c r="E21" s="141" t="e">
        <f>'LAUS File'!#REF!</f>
        <v>#REF!</v>
      </c>
      <c r="G21" s="142" t="s">
        <v>728</v>
      </c>
      <c r="H21" s="140" t="e">
        <f>'LAUS File'!#REF!</f>
        <v>#REF!</v>
      </c>
      <c r="I21" s="140" t="e">
        <f>'LAUS File'!#REF!</f>
        <v>#REF!</v>
      </c>
      <c r="J21" s="140" t="e">
        <f>'LAUS File'!#REF!</f>
        <v>#REF!</v>
      </c>
      <c r="K21" s="141" t="e">
        <f>'LAUS File'!#REF!</f>
        <v>#REF!</v>
      </c>
      <c r="L21" s="92"/>
    </row>
    <row r="22" spans="1:12" ht="11.4" customHeight="1">
      <c r="A22" s="139" t="s">
        <v>642</v>
      </c>
      <c r="B22" s="140" t="e">
        <f>'LAUS File'!#REF!</f>
        <v>#REF!</v>
      </c>
      <c r="C22" s="140" t="e">
        <f>'LAUS File'!#REF!</f>
        <v>#REF!</v>
      </c>
      <c r="D22" s="140" t="e">
        <f>'LAUS File'!#REF!</f>
        <v>#REF!</v>
      </c>
      <c r="E22" s="141" t="e">
        <f>'LAUS File'!#REF!</f>
        <v>#REF!</v>
      </c>
      <c r="G22" s="142" t="s">
        <v>729</v>
      </c>
      <c r="H22" s="140" t="e">
        <f>'LAUS File'!#REF!</f>
        <v>#REF!</v>
      </c>
      <c r="I22" s="140" t="e">
        <f>'LAUS File'!#REF!</f>
        <v>#REF!</v>
      </c>
      <c r="J22" s="140" t="e">
        <f>'LAUS File'!#REF!</f>
        <v>#REF!</v>
      </c>
      <c r="K22" s="141" t="e">
        <f>'LAUS File'!#REF!</f>
        <v>#REF!</v>
      </c>
      <c r="L22" s="92"/>
    </row>
    <row r="23" spans="1:12" ht="11.4" customHeight="1">
      <c r="A23" s="139" t="s">
        <v>643</v>
      </c>
      <c r="B23" s="140" t="e">
        <f>'LAUS File'!#REF!</f>
        <v>#REF!</v>
      </c>
      <c r="C23" s="140" t="e">
        <f>'LAUS File'!#REF!</f>
        <v>#REF!</v>
      </c>
      <c r="D23" s="140" t="e">
        <f>'LAUS File'!#REF!</f>
        <v>#REF!</v>
      </c>
      <c r="E23" s="141" t="e">
        <f>'LAUS File'!#REF!</f>
        <v>#REF!</v>
      </c>
      <c r="G23" s="142" t="s">
        <v>734</v>
      </c>
      <c r="H23" s="140" t="e">
        <f>'LAUS File'!#REF!</f>
        <v>#REF!</v>
      </c>
      <c r="I23" s="140" t="e">
        <f>'LAUS File'!#REF!</f>
        <v>#REF!</v>
      </c>
      <c r="J23" s="140" t="e">
        <f>'LAUS File'!#REF!</f>
        <v>#REF!</v>
      </c>
      <c r="K23" s="141" t="e">
        <f>'LAUS File'!#REF!</f>
        <v>#REF!</v>
      </c>
      <c r="L23" s="92"/>
    </row>
    <row r="24" spans="1:12" ht="11.4" customHeight="1">
      <c r="A24" s="142" t="s">
        <v>644</v>
      </c>
      <c r="B24" s="140" t="e">
        <f>'LAUS File'!#REF!</f>
        <v>#REF!</v>
      </c>
      <c r="C24" s="140" t="e">
        <f>'LAUS File'!#REF!</f>
        <v>#REF!</v>
      </c>
      <c r="D24" s="140" t="e">
        <f>'LAUS File'!#REF!</f>
        <v>#REF!</v>
      </c>
      <c r="E24" s="141" t="e">
        <f>'LAUS File'!#REF!</f>
        <v>#REF!</v>
      </c>
      <c r="G24" s="142" t="s">
        <v>736</v>
      </c>
      <c r="H24" s="140" t="e">
        <f>'LAUS File'!#REF!</f>
        <v>#REF!</v>
      </c>
      <c r="I24" s="140" t="e">
        <f>'LAUS File'!#REF!</f>
        <v>#REF!</v>
      </c>
      <c r="J24" s="140" t="e">
        <f>'LAUS File'!#REF!</f>
        <v>#REF!</v>
      </c>
      <c r="K24" s="141" t="e">
        <f>'LAUS File'!#REF!</f>
        <v>#REF!</v>
      </c>
      <c r="L24" s="92"/>
    </row>
    <row r="25" spans="1:12" ht="11.4" customHeight="1">
      <c r="A25" s="142" t="s">
        <v>645</v>
      </c>
      <c r="B25" s="140" t="e">
        <f>'LAUS File'!#REF!</f>
        <v>#REF!</v>
      </c>
      <c r="C25" s="140" t="e">
        <f>'LAUS File'!#REF!</f>
        <v>#REF!</v>
      </c>
      <c r="D25" s="140" t="e">
        <f>'LAUS File'!#REF!</f>
        <v>#REF!</v>
      </c>
      <c r="E25" s="141" t="e">
        <f>'LAUS File'!#REF!</f>
        <v>#REF!</v>
      </c>
      <c r="G25" s="142" t="s">
        <v>744</v>
      </c>
      <c r="H25" s="140" t="e">
        <f>'LAUS File'!#REF!</f>
        <v>#REF!</v>
      </c>
      <c r="I25" s="140" t="e">
        <f>'LAUS File'!#REF!</f>
        <v>#REF!</v>
      </c>
      <c r="J25" s="140" t="e">
        <f>'LAUS File'!#REF!</f>
        <v>#REF!</v>
      </c>
      <c r="K25" s="141" t="e">
        <f>'LAUS File'!#REF!</f>
        <v>#REF!</v>
      </c>
      <c r="L25" s="92"/>
    </row>
    <row r="26" spans="1:12" ht="11.4" customHeight="1">
      <c r="A26" s="139" t="s">
        <v>646</v>
      </c>
      <c r="B26" s="140" t="e">
        <f>'LAUS File'!#REF!</f>
        <v>#REF!</v>
      </c>
      <c r="C26" s="140" t="e">
        <f>'LAUS File'!#REF!</f>
        <v>#REF!</v>
      </c>
      <c r="D26" s="140" t="e">
        <f>'LAUS File'!#REF!</f>
        <v>#REF!</v>
      </c>
      <c r="E26" s="141" t="e">
        <f>'LAUS File'!#REF!</f>
        <v>#REF!</v>
      </c>
      <c r="G26" s="142" t="s">
        <v>745</v>
      </c>
      <c r="H26" s="140" t="e">
        <f>'LAUS File'!#REF!</f>
        <v>#REF!</v>
      </c>
      <c r="I26" s="140" t="e">
        <f>'LAUS File'!#REF!</f>
        <v>#REF!</v>
      </c>
      <c r="J26" s="140" t="e">
        <f>'LAUS File'!#REF!</f>
        <v>#REF!</v>
      </c>
      <c r="K26" s="141" t="e">
        <f>'LAUS File'!#REF!</f>
        <v>#REF!</v>
      </c>
      <c r="L26" s="92"/>
    </row>
    <row r="27" spans="1:12" ht="11.4" customHeight="1">
      <c r="A27" s="139" t="s">
        <v>647</v>
      </c>
      <c r="B27" s="140" t="e">
        <f>'LAUS File'!#REF!</f>
        <v>#REF!</v>
      </c>
      <c r="C27" s="140" t="e">
        <f>'LAUS File'!#REF!</f>
        <v>#REF!</v>
      </c>
      <c r="D27" s="140" t="e">
        <f>'LAUS File'!#REF!</f>
        <v>#REF!</v>
      </c>
      <c r="E27" s="141" t="e">
        <f>'LAUS File'!#REF!</f>
        <v>#REF!</v>
      </c>
      <c r="G27" s="142" t="s">
        <v>749</v>
      </c>
      <c r="H27" s="140" t="e">
        <f>'LAUS File'!#REF!</f>
        <v>#REF!</v>
      </c>
      <c r="I27" s="140" t="e">
        <f>'LAUS File'!#REF!</f>
        <v>#REF!</v>
      </c>
      <c r="J27" s="140" t="e">
        <f>'LAUS File'!#REF!</f>
        <v>#REF!</v>
      </c>
      <c r="K27" s="141" t="e">
        <f>'LAUS File'!#REF!</f>
        <v>#REF!</v>
      </c>
      <c r="L27" s="92"/>
    </row>
    <row r="28" spans="1:12" ht="11.4" customHeight="1">
      <c r="A28" s="139" t="s">
        <v>648</v>
      </c>
      <c r="B28" s="140" t="e">
        <f>'LAUS File'!#REF!</f>
        <v>#REF!</v>
      </c>
      <c r="C28" s="140" t="e">
        <f>'LAUS File'!#REF!</f>
        <v>#REF!</v>
      </c>
      <c r="D28" s="140" t="e">
        <f>'LAUS File'!#REF!</f>
        <v>#REF!</v>
      </c>
      <c r="E28" s="141" t="e">
        <f>'LAUS File'!#REF!</f>
        <v>#REF!</v>
      </c>
      <c r="G28" s="142" t="s">
        <v>752</v>
      </c>
      <c r="H28" s="140" t="e">
        <f>'LAUS File'!#REF!</f>
        <v>#REF!</v>
      </c>
      <c r="I28" s="140" t="e">
        <f>'LAUS File'!#REF!</f>
        <v>#REF!</v>
      </c>
      <c r="J28" s="140" t="e">
        <f>'LAUS File'!#REF!</f>
        <v>#REF!</v>
      </c>
      <c r="K28" s="141" t="e">
        <f>'LAUS File'!#REF!</f>
        <v>#REF!</v>
      </c>
      <c r="L28" s="92"/>
    </row>
    <row r="29" spans="1:12" ht="11.4" customHeight="1">
      <c r="A29" s="139" t="s">
        <v>649</v>
      </c>
      <c r="B29" s="140" t="e">
        <f>'LAUS File'!#REF!</f>
        <v>#REF!</v>
      </c>
      <c r="C29" s="140" t="e">
        <f>'LAUS File'!#REF!</f>
        <v>#REF!</v>
      </c>
      <c r="D29" s="140" t="e">
        <f>'LAUS File'!#REF!</f>
        <v>#REF!</v>
      </c>
      <c r="E29" s="141" t="e">
        <f>'LAUS File'!#REF!</f>
        <v>#REF!</v>
      </c>
      <c r="G29" s="142" t="s">
        <v>756</v>
      </c>
      <c r="H29" s="140" t="e">
        <f>'LAUS File'!#REF!</f>
        <v>#REF!</v>
      </c>
      <c r="I29" s="140" t="e">
        <f>'LAUS File'!#REF!</f>
        <v>#REF!</v>
      </c>
      <c r="J29" s="140" t="e">
        <f>'LAUS File'!#REF!</f>
        <v>#REF!</v>
      </c>
      <c r="K29" s="141" t="e">
        <f>'LAUS File'!#REF!</f>
        <v>#REF!</v>
      </c>
      <c r="L29" s="92"/>
    </row>
    <row r="30" spans="1:12" ht="11.4" customHeight="1">
      <c r="A30" s="139" t="s">
        <v>650</v>
      </c>
      <c r="B30" s="140" t="e">
        <f>'LAUS File'!#REF!</f>
        <v>#REF!</v>
      </c>
      <c r="C30" s="140" t="e">
        <f>'LAUS File'!#REF!</f>
        <v>#REF!</v>
      </c>
      <c r="D30" s="140" t="e">
        <f>'LAUS File'!#REF!</f>
        <v>#REF!</v>
      </c>
      <c r="E30" s="141" t="e">
        <f>'LAUS File'!#REF!</f>
        <v>#REF!</v>
      </c>
      <c r="G30" s="142" t="s">
        <v>760</v>
      </c>
      <c r="H30" s="140" t="e">
        <f>'LAUS File'!#REF!</f>
        <v>#REF!</v>
      </c>
      <c r="I30" s="140" t="e">
        <f>'LAUS File'!#REF!</f>
        <v>#REF!</v>
      </c>
      <c r="J30" s="140" t="e">
        <f>'LAUS File'!#REF!</f>
        <v>#REF!</v>
      </c>
      <c r="K30" s="141" t="e">
        <f>'LAUS File'!#REF!</f>
        <v>#REF!</v>
      </c>
      <c r="L30" s="92"/>
    </row>
    <row r="31" spans="1:12" ht="11.4" customHeight="1">
      <c r="A31" s="142" t="s">
        <v>651</v>
      </c>
      <c r="B31" s="140" t="e">
        <f>'LAUS File'!#REF!</f>
        <v>#REF!</v>
      </c>
      <c r="C31" s="140" t="e">
        <f>'LAUS File'!#REF!</f>
        <v>#REF!</v>
      </c>
      <c r="D31" s="140" t="e">
        <f>'LAUS File'!#REF!</f>
        <v>#REF!</v>
      </c>
      <c r="E31" s="141" t="e">
        <f>'LAUS File'!#REF!</f>
        <v>#REF!</v>
      </c>
      <c r="G31" s="142" t="s">
        <v>765</v>
      </c>
      <c r="H31" s="140" t="e">
        <f>'LAUS File'!#REF!</f>
        <v>#REF!</v>
      </c>
      <c r="I31" s="140" t="e">
        <f>'LAUS File'!#REF!</f>
        <v>#REF!</v>
      </c>
      <c r="J31" s="140" t="e">
        <f>'LAUS File'!#REF!</f>
        <v>#REF!</v>
      </c>
      <c r="K31" s="141" t="e">
        <f>'LAUS File'!#REF!</f>
        <v>#REF!</v>
      </c>
      <c r="L31" s="92"/>
    </row>
    <row r="32" spans="1:12" ht="11.4" customHeight="1">
      <c r="A32" s="142" t="s">
        <v>652</v>
      </c>
      <c r="B32" s="140" t="e">
        <f>'LAUS File'!#REF!</f>
        <v>#REF!</v>
      </c>
      <c r="C32" s="140" t="e">
        <f>'LAUS File'!#REF!</f>
        <v>#REF!</v>
      </c>
      <c r="D32" s="140" t="e">
        <f>'LAUS File'!#REF!</f>
        <v>#REF!</v>
      </c>
      <c r="E32" s="141" t="e">
        <f>'LAUS File'!#REF!</f>
        <v>#REF!</v>
      </c>
      <c r="G32" s="142" t="s">
        <v>766</v>
      </c>
      <c r="H32" s="140" t="e">
        <f>'LAUS File'!#REF!</f>
        <v>#REF!</v>
      </c>
      <c r="I32" s="140" t="e">
        <f>'LAUS File'!#REF!</f>
        <v>#REF!</v>
      </c>
      <c r="J32" s="140" t="e">
        <f>'LAUS File'!#REF!</f>
        <v>#REF!</v>
      </c>
      <c r="K32" s="141" t="e">
        <f>'LAUS File'!#REF!</f>
        <v>#REF!</v>
      </c>
      <c r="L32" s="92"/>
    </row>
    <row r="33" spans="1:12" ht="11.4" customHeight="1">
      <c r="A33" s="139" t="s">
        <v>653</v>
      </c>
      <c r="B33" s="140" t="e">
        <f>'LAUS File'!#REF!</f>
        <v>#REF!</v>
      </c>
      <c r="C33" s="140" t="e">
        <f>'LAUS File'!#REF!</f>
        <v>#REF!</v>
      </c>
      <c r="D33" s="140" t="e">
        <f>'LAUS File'!#REF!</f>
        <v>#REF!</v>
      </c>
      <c r="E33" s="141" t="e">
        <f>'LAUS File'!#REF!</f>
        <v>#REF!</v>
      </c>
      <c r="G33" s="142" t="s">
        <v>768</v>
      </c>
      <c r="H33" s="140" t="e">
        <f>'LAUS File'!#REF!</f>
        <v>#REF!</v>
      </c>
      <c r="I33" s="140" t="e">
        <f>'LAUS File'!#REF!</f>
        <v>#REF!</v>
      </c>
      <c r="J33" s="140" t="e">
        <f>'LAUS File'!#REF!</f>
        <v>#REF!</v>
      </c>
      <c r="K33" s="141" t="e">
        <f>'LAUS File'!#REF!</f>
        <v>#REF!</v>
      </c>
      <c r="L33" s="92"/>
    </row>
    <row r="34" spans="1:12" ht="11.4" customHeight="1">
      <c r="A34" s="139" t="s">
        <v>654</v>
      </c>
      <c r="B34" s="140" t="e">
        <f>'LAUS File'!#REF!</f>
        <v>#REF!</v>
      </c>
      <c r="C34" s="140" t="e">
        <f>'LAUS File'!#REF!</f>
        <v>#REF!</v>
      </c>
      <c r="D34" s="140" t="e">
        <f>'LAUS File'!#REF!</f>
        <v>#REF!</v>
      </c>
      <c r="E34" s="141" t="e">
        <f>'LAUS File'!#REF!</f>
        <v>#REF!</v>
      </c>
      <c r="G34" s="142" t="s">
        <v>769</v>
      </c>
      <c r="H34" s="140" t="e">
        <f>'LAUS File'!#REF!</f>
        <v>#REF!</v>
      </c>
      <c r="I34" s="140" t="e">
        <f>'LAUS File'!#REF!</f>
        <v>#REF!</v>
      </c>
      <c r="J34" s="140" t="e">
        <f>'LAUS File'!#REF!</f>
        <v>#REF!</v>
      </c>
      <c r="K34" s="141" t="e">
        <f>'LAUS File'!#REF!</f>
        <v>#REF!</v>
      </c>
      <c r="L34" s="92"/>
    </row>
    <row r="35" spans="1:12" ht="11.4" customHeight="1">
      <c r="A35" s="142" t="s">
        <v>655</v>
      </c>
      <c r="B35" s="140" t="e">
        <f>'LAUS File'!#REF!</f>
        <v>#REF!</v>
      </c>
      <c r="C35" s="140" t="e">
        <f>'LAUS File'!#REF!</f>
        <v>#REF!</v>
      </c>
      <c r="D35" s="140" t="e">
        <f>'LAUS File'!#REF!</f>
        <v>#REF!</v>
      </c>
      <c r="E35" s="141" t="e">
        <f>'LAUS File'!#REF!</f>
        <v>#REF!</v>
      </c>
      <c r="G35" s="142" t="s">
        <v>771</v>
      </c>
      <c r="H35" s="140" t="e">
        <f>'LAUS File'!#REF!</f>
        <v>#REF!</v>
      </c>
      <c r="I35" s="140" t="e">
        <f>'LAUS File'!#REF!</f>
        <v>#REF!</v>
      </c>
      <c r="J35" s="140" t="e">
        <f>'LAUS File'!#REF!</f>
        <v>#REF!</v>
      </c>
      <c r="K35" s="141" t="e">
        <f>'LAUS File'!#REF!</f>
        <v>#REF!</v>
      </c>
      <c r="L35" s="92"/>
    </row>
    <row r="36" spans="1:12" ht="11.4" customHeight="1">
      <c r="A36" s="142" t="s">
        <v>656</v>
      </c>
      <c r="B36" s="140" t="e">
        <f>'LAUS File'!#REF!</f>
        <v>#REF!</v>
      </c>
      <c r="C36" s="140" t="e">
        <f>'LAUS File'!#REF!</f>
        <v>#REF!</v>
      </c>
      <c r="D36" s="140" t="e">
        <f>'LAUS File'!#REF!</f>
        <v>#REF!</v>
      </c>
      <c r="E36" s="141" t="e">
        <f>'LAUS File'!#REF!</f>
        <v>#REF!</v>
      </c>
      <c r="G36" s="142" t="s">
        <v>774</v>
      </c>
      <c r="H36" s="140" t="e">
        <f>'LAUS File'!#REF!</f>
        <v>#REF!</v>
      </c>
      <c r="I36" s="140" t="e">
        <f>'LAUS File'!#REF!</f>
        <v>#REF!</v>
      </c>
      <c r="J36" s="140" t="e">
        <f>'LAUS File'!#REF!</f>
        <v>#REF!</v>
      </c>
      <c r="K36" s="141" t="e">
        <f>'LAUS File'!#REF!</f>
        <v>#REF!</v>
      </c>
      <c r="L36" s="92"/>
    </row>
    <row r="37" spans="1:12" ht="11.4" customHeight="1">
      <c r="A37" s="142" t="s">
        <v>657</v>
      </c>
      <c r="B37" s="140" t="e">
        <f>'LAUS File'!#REF!</f>
        <v>#REF!</v>
      </c>
      <c r="C37" s="140" t="e">
        <f>'LAUS File'!#REF!</f>
        <v>#REF!</v>
      </c>
      <c r="D37" s="140" t="e">
        <f>'LAUS File'!#REF!</f>
        <v>#REF!</v>
      </c>
      <c r="E37" s="141" t="e">
        <f>'LAUS File'!#REF!</f>
        <v>#REF!</v>
      </c>
      <c r="G37" s="142" t="s">
        <v>777</v>
      </c>
      <c r="H37" s="140" t="e">
        <f>'LAUS File'!#REF!</f>
        <v>#REF!</v>
      </c>
      <c r="I37" s="140" t="e">
        <f>'LAUS File'!#REF!</f>
        <v>#REF!</v>
      </c>
      <c r="J37" s="140" t="e">
        <f>'LAUS File'!#REF!</f>
        <v>#REF!</v>
      </c>
      <c r="K37" s="141" t="e">
        <f>'LAUS File'!#REF!</f>
        <v>#REF!</v>
      </c>
      <c r="L37" s="92"/>
    </row>
    <row r="38" spans="1:12" ht="11.4" customHeight="1">
      <c r="A38" s="142" t="s">
        <v>658</v>
      </c>
      <c r="B38" s="140" t="e">
        <f>'LAUS File'!#REF!</f>
        <v>#REF!</v>
      </c>
      <c r="C38" s="140" t="e">
        <f>'LAUS File'!#REF!</f>
        <v>#REF!</v>
      </c>
      <c r="D38" s="140" t="e">
        <f>'LAUS File'!#REF!</f>
        <v>#REF!</v>
      </c>
      <c r="E38" s="141" t="e">
        <f>'LAUS File'!#REF!</f>
        <v>#REF!</v>
      </c>
      <c r="G38" s="142" t="s">
        <v>779</v>
      </c>
      <c r="H38" s="140" t="e">
        <f>'LAUS File'!#REF!</f>
        <v>#REF!</v>
      </c>
      <c r="I38" s="140" t="e">
        <f>'LAUS File'!#REF!</f>
        <v>#REF!</v>
      </c>
      <c r="J38" s="140" t="e">
        <f>'LAUS File'!#REF!</f>
        <v>#REF!</v>
      </c>
      <c r="K38" s="141" t="e">
        <f>'LAUS File'!#REF!</f>
        <v>#REF!</v>
      </c>
      <c r="L38" s="92"/>
    </row>
    <row r="39" spans="1:12" ht="11.4" customHeight="1">
      <c r="G39" s="142" t="s">
        <v>786</v>
      </c>
      <c r="H39" s="140" t="e">
        <f>'LAUS File'!#REF!</f>
        <v>#REF!</v>
      </c>
      <c r="I39" s="140" t="e">
        <f>'LAUS File'!#REF!</f>
        <v>#REF!</v>
      </c>
      <c r="J39" s="140" t="e">
        <f>'LAUS File'!#REF!</f>
        <v>#REF!</v>
      </c>
      <c r="K39" s="141" t="e">
        <f>'LAUS File'!#REF!</f>
        <v>#REF!</v>
      </c>
      <c r="L39" s="92"/>
    </row>
    <row r="40" spans="1:12" ht="11.4" customHeight="1">
      <c r="G40" s="142" t="s">
        <v>787</v>
      </c>
      <c r="H40" s="140" t="e">
        <f>'LAUS File'!#REF!</f>
        <v>#REF!</v>
      </c>
      <c r="I40" s="140" t="e">
        <f>'LAUS File'!#REF!</f>
        <v>#REF!</v>
      </c>
      <c r="J40" s="140" t="e">
        <f>'LAUS File'!#REF!</f>
        <v>#REF!</v>
      </c>
      <c r="K40" s="141" t="e">
        <f>'LAUS File'!#REF!</f>
        <v>#REF!</v>
      </c>
      <c r="L40" s="92"/>
    </row>
    <row r="41" spans="1:12" ht="11.4" customHeight="1">
      <c r="A41" s="80" t="s">
        <v>799</v>
      </c>
      <c r="B41" s="93"/>
      <c r="C41" s="93"/>
      <c r="D41" s="93"/>
      <c r="E41" s="94"/>
      <c r="G41" s="142" t="s">
        <v>789</v>
      </c>
      <c r="H41" s="140" t="e">
        <f>'LAUS File'!#REF!</f>
        <v>#REF!</v>
      </c>
      <c r="I41" s="140" t="e">
        <f>'LAUS File'!#REF!</f>
        <v>#REF!</v>
      </c>
      <c r="J41" s="140" t="e">
        <f>'LAUS File'!#REF!</f>
        <v>#REF!</v>
      </c>
      <c r="K41" s="141" t="e">
        <f>'LAUS File'!#REF!</f>
        <v>#REF!</v>
      </c>
      <c r="L41" s="92"/>
    </row>
    <row r="42" spans="1:12" ht="11.4" customHeight="1">
      <c r="A42" s="80"/>
      <c r="B42" s="93" t="e">
        <f>'LAUS File'!#REF!</f>
        <v>#REF!</v>
      </c>
      <c r="C42" s="93" t="e">
        <f>'LAUS File'!#REF!</f>
        <v>#REF!</v>
      </c>
      <c r="D42" s="93" t="e">
        <f>'LAUS File'!#REF!</f>
        <v>#REF!</v>
      </c>
      <c r="E42" s="94" t="e">
        <f>'LAUS File'!#REF!</f>
        <v>#REF!</v>
      </c>
      <c r="G42" s="142" t="s">
        <v>790</v>
      </c>
      <c r="H42" s="140" t="e">
        <f>'LAUS File'!#REF!</f>
        <v>#REF!</v>
      </c>
      <c r="I42" s="140" t="e">
        <f>'LAUS File'!#REF!</f>
        <v>#REF!</v>
      </c>
      <c r="J42" s="140" t="e">
        <f>'LAUS File'!#REF!</f>
        <v>#REF!</v>
      </c>
      <c r="K42" s="141" t="e">
        <f>'LAUS File'!#REF!</f>
        <v>#REF!</v>
      </c>
      <c r="L42" s="92"/>
    </row>
    <row r="43" spans="1:12" ht="11.4" customHeight="1">
      <c r="A43" s="139" t="s">
        <v>659</v>
      </c>
      <c r="B43" s="140" t="e">
        <f>'LAUS File'!#REF!</f>
        <v>#REF!</v>
      </c>
      <c r="C43" s="140" t="e">
        <f>'LAUS File'!#REF!</f>
        <v>#REF!</v>
      </c>
      <c r="D43" s="140" t="e">
        <f>'LAUS File'!#REF!</f>
        <v>#REF!</v>
      </c>
      <c r="E43" s="141" t="e">
        <f>'LAUS File'!#REF!</f>
        <v>#REF!</v>
      </c>
      <c r="G43" s="142" t="s">
        <v>793</v>
      </c>
      <c r="H43" s="140" t="e">
        <f>'LAUS File'!#REF!</f>
        <v>#REF!</v>
      </c>
      <c r="I43" s="140" t="e">
        <f>'LAUS File'!#REF!</f>
        <v>#REF!</v>
      </c>
      <c r="J43" s="140" t="e">
        <f>'LAUS File'!#REF!</f>
        <v>#REF!</v>
      </c>
      <c r="K43" s="141" t="e">
        <f>'LAUS File'!#REF!</f>
        <v>#REF!</v>
      </c>
      <c r="L43" s="92"/>
    </row>
    <row r="44" spans="1:12" ht="11.4" customHeight="1">
      <c r="A44" s="139" t="s">
        <v>662</v>
      </c>
      <c r="B44" s="140" t="e">
        <f>'LAUS File'!#REF!</f>
        <v>#REF!</v>
      </c>
      <c r="C44" s="140" t="e">
        <f>'LAUS File'!#REF!</f>
        <v>#REF!</v>
      </c>
      <c r="D44" s="140" t="e">
        <f>'LAUS File'!#REF!</f>
        <v>#REF!</v>
      </c>
      <c r="E44" s="141" t="e">
        <f>'LAUS File'!#REF!</f>
        <v>#REF!</v>
      </c>
      <c r="G44" s="142" t="s">
        <v>794</v>
      </c>
      <c r="H44" s="140" t="e">
        <f>'LAUS File'!#REF!</f>
        <v>#REF!</v>
      </c>
      <c r="I44" s="140" t="e">
        <f>'LAUS File'!#REF!</f>
        <v>#REF!</v>
      </c>
      <c r="J44" s="140" t="e">
        <f>'LAUS File'!#REF!</f>
        <v>#REF!</v>
      </c>
      <c r="K44" s="141" t="e">
        <f>'LAUS File'!#REF!</f>
        <v>#REF!</v>
      </c>
      <c r="L44" s="92"/>
    </row>
    <row r="45" spans="1:12" ht="11.4" customHeight="1">
      <c r="A45" s="139" t="s">
        <v>665</v>
      </c>
      <c r="B45" s="140" t="e">
        <f>'LAUS File'!#REF!</f>
        <v>#REF!</v>
      </c>
      <c r="C45" s="140" t="e">
        <f>'LAUS File'!#REF!</f>
        <v>#REF!</v>
      </c>
      <c r="D45" s="140" t="e">
        <f>'LAUS File'!#REF!</f>
        <v>#REF!</v>
      </c>
      <c r="E45" s="141" t="e">
        <f>'LAUS File'!#REF!</f>
        <v>#REF!</v>
      </c>
      <c r="L45" s="92"/>
    </row>
    <row r="46" spans="1:12" ht="11.4" customHeight="1">
      <c r="A46" s="139" t="s">
        <v>668</v>
      </c>
      <c r="B46" s="140" t="e">
        <f>'LAUS File'!#REF!</f>
        <v>#REF!</v>
      </c>
      <c r="C46" s="140" t="e">
        <f>'LAUS File'!#REF!</f>
        <v>#REF!</v>
      </c>
      <c r="D46" s="140" t="e">
        <f>'LAUS File'!#REF!</f>
        <v>#REF!</v>
      </c>
      <c r="E46" s="141" t="e">
        <f>'LAUS File'!#REF!</f>
        <v>#REF!</v>
      </c>
      <c r="L46" s="92"/>
    </row>
    <row r="47" spans="1:12" ht="11.4" customHeight="1">
      <c r="A47" s="139" t="s">
        <v>669</v>
      </c>
      <c r="B47" s="140" t="e">
        <f>'LAUS File'!#REF!</f>
        <v>#REF!</v>
      </c>
      <c r="C47" s="140" t="e">
        <f>'LAUS File'!#REF!</f>
        <v>#REF!</v>
      </c>
      <c r="D47" s="140" t="e">
        <f>'LAUS File'!#REF!</f>
        <v>#REF!</v>
      </c>
      <c r="E47" s="141" t="e">
        <f>'LAUS File'!#REF!</f>
        <v>#REF!</v>
      </c>
      <c r="G47" s="83" t="s">
        <v>159</v>
      </c>
      <c r="H47" s="95"/>
      <c r="I47" s="95"/>
      <c r="J47" s="95"/>
      <c r="K47" s="94"/>
      <c r="L47" s="92"/>
    </row>
    <row r="48" spans="1:12" ht="11.4" customHeight="1">
      <c r="A48" s="139" t="s">
        <v>677</v>
      </c>
      <c r="B48" s="140" t="e">
        <f>'LAUS File'!#REF!</f>
        <v>#REF!</v>
      </c>
      <c r="C48" s="140" t="e">
        <f>'LAUS File'!#REF!</f>
        <v>#REF!</v>
      </c>
      <c r="D48" s="140" t="e">
        <f>'LAUS File'!#REF!</f>
        <v>#REF!</v>
      </c>
      <c r="E48" s="141" t="e">
        <f>'LAUS File'!#REF!</f>
        <v>#REF!</v>
      </c>
      <c r="G48" s="83"/>
      <c r="H48" s="95" t="e">
        <f>'LAUS File'!#REF!</f>
        <v>#REF!</v>
      </c>
      <c r="I48" s="95" t="e">
        <f>'LAUS File'!#REF!</f>
        <v>#REF!</v>
      </c>
      <c r="J48" s="95" t="e">
        <f>'LAUS File'!#REF!</f>
        <v>#REF!</v>
      </c>
      <c r="K48" s="94" t="e">
        <f>'LAUS File'!#REF!</f>
        <v>#REF!</v>
      </c>
      <c r="L48" s="92"/>
    </row>
    <row r="49" spans="1:14" ht="11.4" customHeight="1">
      <c r="A49" s="139" t="s">
        <v>680</v>
      </c>
      <c r="B49" s="140" t="e">
        <f>'LAUS File'!#REF!</f>
        <v>#REF!</v>
      </c>
      <c r="C49" s="140" t="e">
        <f>'LAUS File'!#REF!</f>
        <v>#REF!</v>
      </c>
      <c r="D49" s="140" t="e">
        <f>'LAUS File'!#REF!</f>
        <v>#REF!</v>
      </c>
      <c r="E49" s="141" t="e">
        <f>'LAUS File'!#REF!</f>
        <v>#REF!</v>
      </c>
      <c r="G49" s="142" t="s">
        <v>666</v>
      </c>
      <c r="H49" s="144" t="e">
        <f>'LAUS File'!#REF!</f>
        <v>#REF!</v>
      </c>
      <c r="I49" s="144" t="e">
        <f>'LAUS File'!#REF!</f>
        <v>#REF!</v>
      </c>
      <c r="J49" s="144" t="e">
        <f>'LAUS File'!#REF!</f>
        <v>#REF!</v>
      </c>
      <c r="K49" s="141" t="e">
        <f>'LAUS File'!#REF!</f>
        <v>#REF!</v>
      </c>
      <c r="L49" s="92"/>
    </row>
    <row r="50" spans="1:14" ht="11.4" customHeight="1">
      <c r="A50" s="139" t="s">
        <v>681</v>
      </c>
      <c r="B50" s="140" t="e">
        <f>'LAUS File'!#REF!</f>
        <v>#REF!</v>
      </c>
      <c r="C50" s="140" t="e">
        <f>'LAUS File'!#REF!</f>
        <v>#REF!</v>
      </c>
      <c r="D50" s="140" t="e">
        <f>'LAUS File'!#REF!</f>
        <v>#REF!</v>
      </c>
      <c r="E50" s="141" t="e">
        <f>'LAUS File'!#REF!</f>
        <v>#REF!</v>
      </c>
      <c r="G50" s="142" t="s">
        <v>671</v>
      </c>
      <c r="H50" s="144" t="e">
        <f>'LAUS File'!#REF!</f>
        <v>#REF!</v>
      </c>
      <c r="I50" s="144" t="e">
        <f>'LAUS File'!#REF!</f>
        <v>#REF!</v>
      </c>
      <c r="J50" s="144" t="e">
        <f>'LAUS File'!#REF!</f>
        <v>#REF!</v>
      </c>
      <c r="K50" s="141" t="e">
        <f>'LAUS File'!#REF!</f>
        <v>#REF!</v>
      </c>
      <c r="L50" s="92"/>
    </row>
    <row r="51" spans="1:14" ht="11.4" customHeight="1">
      <c r="A51" s="139" t="s">
        <v>684</v>
      </c>
      <c r="B51" s="140" t="e">
        <f>'LAUS File'!#REF!</f>
        <v>#REF!</v>
      </c>
      <c r="C51" s="140" t="e">
        <f>'LAUS File'!#REF!</f>
        <v>#REF!</v>
      </c>
      <c r="D51" s="140" t="e">
        <f>'LAUS File'!#REF!</f>
        <v>#REF!</v>
      </c>
      <c r="E51" s="141" t="e">
        <f>'LAUS File'!#REF!</f>
        <v>#REF!</v>
      </c>
      <c r="G51" s="142" t="s">
        <v>695</v>
      </c>
      <c r="H51" s="144" t="e">
        <f>'LAUS File'!#REF!</f>
        <v>#REF!</v>
      </c>
      <c r="I51" s="144" t="e">
        <f>'LAUS File'!#REF!</f>
        <v>#REF!</v>
      </c>
      <c r="J51" s="144" t="e">
        <f>'LAUS File'!#REF!</f>
        <v>#REF!</v>
      </c>
      <c r="K51" s="141" t="e">
        <f>'LAUS File'!#REF!</f>
        <v>#REF!</v>
      </c>
      <c r="L51" s="92"/>
    </row>
    <row r="52" spans="1:14" ht="11.4" customHeight="1">
      <c r="A52" s="139" t="s">
        <v>686</v>
      </c>
      <c r="B52" s="140" t="e">
        <f>'LAUS File'!#REF!</f>
        <v>#REF!</v>
      </c>
      <c r="C52" s="140" t="e">
        <f>'LAUS File'!#REF!</f>
        <v>#REF!</v>
      </c>
      <c r="D52" s="140" t="e">
        <f>'LAUS File'!#REF!</f>
        <v>#REF!</v>
      </c>
      <c r="E52" s="141" t="e">
        <f>'LAUS File'!#REF!</f>
        <v>#REF!</v>
      </c>
      <c r="G52" s="142" t="s">
        <v>707</v>
      </c>
      <c r="H52" s="144" t="e">
        <f>'LAUS File'!#REF!</f>
        <v>#REF!</v>
      </c>
      <c r="I52" s="144" t="e">
        <f>'LAUS File'!#REF!</f>
        <v>#REF!</v>
      </c>
      <c r="J52" s="144" t="e">
        <f>'LAUS File'!#REF!</f>
        <v>#REF!</v>
      </c>
      <c r="K52" s="141" t="e">
        <f>'LAUS File'!#REF!</f>
        <v>#REF!</v>
      </c>
      <c r="L52" s="92"/>
    </row>
    <row r="53" spans="1:14" ht="11.4" customHeight="1">
      <c r="A53" s="139" t="s">
        <v>687</v>
      </c>
      <c r="B53" s="140" t="e">
        <f>'LAUS File'!#REF!</f>
        <v>#REF!</v>
      </c>
      <c r="C53" s="140" t="e">
        <f>'LAUS File'!#REF!</f>
        <v>#REF!</v>
      </c>
      <c r="D53" s="140" t="e">
        <f>'LAUS File'!#REF!</f>
        <v>#REF!</v>
      </c>
      <c r="E53" s="141" t="e">
        <f>'LAUS File'!#REF!</f>
        <v>#REF!</v>
      </c>
      <c r="G53" s="142" t="s">
        <v>709</v>
      </c>
      <c r="H53" s="144" t="e">
        <f>'LAUS File'!#REF!</f>
        <v>#REF!</v>
      </c>
      <c r="I53" s="144" t="e">
        <f>'LAUS File'!#REF!</f>
        <v>#REF!</v>
      </c>
      <c r="J53" s="144" t="e">
        <f>'LAUS File'!#REF!</f>
        <v>#REF!</v>
      </c>
      <c r="K53" s="141" t="e">
        <f>'LAUS File'!#REF!</f>
        <v>#REF!</v>
      </c>
      <c r="L53" s="92"/>
    </row>
    <row r="54" spans="1:14" ht="11.4" customHeight="1">
      <c r="A54" s="139" t="s">
        <v>689</v>
      </c>
      <c r="B54" s="140" t="e">
        <f>'LAUS File'!#REF!</f>
        <v>#REF!</v>
      </c>
      <c r="C54" s="140" t="e">
        <f>'LAUS File'!#REF!</f>
        <v>#REF!</v>
      </c>
      <c r="D54" s="140" t="e">
        <f>'LAUS File'!#REF!</f>
        <v>#REF!</v>
      </c>
      <c r="E54" s="141" t="e">
        <f>'LAUS File'!#REF!</f>
        <v>#REF!</v>
      </c>
      <c r="G54" s="142" t="s">
        <v>722</v>
      </c>
      <c r="H54" s="144" t="e">
        <f>'LAUS File'!#REF!</f>
        <v>#REF!</v>
      </c>
      <c r="I54" s="144" t="e">
        <f>'LAUS File'!#REF!</f>
        <v>#REF!</v>
      </c>
      <c r="J54" s="144" t="e">
        <f>'LAUS File'!#REF!</f>
        <v>#REF!</v>
      </c>
      <c r="K54" s="141" t="e">
        <f>'LAUS File'!#REF!</f>
        <v>#REF!</v>
      </c>
      <c r="L54" s="92"/>
    </row>
    <row r="55" spans="1:14" ht="11.4" customHeight="1">
      <c r="A55" s="139" t="s">
        <v>691</v>
      </c>
      <c r="B55" s="140" t="e">
        <f>'LAUS File'!#REF!</f>
        <v>#REF!</v>
      </c>
      <c r="C55" s="140" t="e">
        <f>'LAUS File'!#REF!</f>
        <v>#REF!</v>
      </c>
      <c r="D55" s="140" t="e">
        <f>'LAUS File'!#REF!</f>
        <v>#REF!</v>
      </c>
      <c r="E55" s="141" t="e">
        <f>'LAUS File'!#REF!</f>
        <v>#REF!</v>
      </c>
      <c r="G55" s="142" t="s">
        <v>726</v>
      </c>
      <c r="H55" s="144" t="e">
        <f>'LAUS File'!#REF!</f>
        <v>#REF!</v>
      </c>
      <c r="I55" s="144" t="e">
        <f>'LAUS File'!#REF!</f>
        <v>#REF!</v>
      </c>
      <c r="J55" s="144" t="e">
        <f>'LAUS File'!#REF!</f>
        <v>#REF!</v>
      </c>
      <c r="K55" s="141" t="e">
        <f>'LAUS File'!#REF!</f>
        <v>#REF!</v>
      </c>
      <c r="L55" s="92"/>
    </row>
    <row r="56" spans="1:14" ht="11.4" customHeight="1">
      <c r="A56" s="139" t="s">
        <v>692</v>
      </c>
      <c r="B56" s="140" t="e">
        <f>'LAUS File'!#REF!</f>
        <v>#REF!</v>
      </c>
      <c r="C56" s="140" t="e">
        <f>'LAUS File'!#REF!</f>
        <v>#REF!</v>
      </c>
      <c r="D56" s="140" t="e">
        <f>'LAUS File'!#REF!</f>
        <v>#REF!</v>
      </c>
      <c r="E56" s="141" t="e">
        <f>'LAUS File'!#REF!</f>
        <v>#REF!</v>
      </c>
      <c r="G56" s="142" t="s">
        <v>730</v>
      </c>
      <c r="H56" s="144" t="e">
        <f>'LAUS File'!#REF!</f>
        <v>#REF!</v>
      </c>
      <c r="I56" s="144" t="e">
        <f>'LAUS File'!#REF!</f>
        <v>#REF!</v>
      </c>
      <c r="J56" s="144" t="e">
        <f>'LAUS File'!#REF!</f>
        <v>#REF!</v>
      </c>
      <c r="K56" s="141" t="e">
        <f>'LAUS File'!#REF!</f>
        <v>#REF!</v>
      </c>
      <c r="L56" s="92"/>
    </row>
    <row r="57" spans="1:14" ht="11.4" customHeight="1">
      <c r="A57" s="139" t="s">
        <v>693</v>
      </c>
      <c r="B57" s="140" t="e">
        <f>'LAUS File'!#REF!</f>
        <v>#REF!</v>
      </c>
      <c r="C57" s="140" t="e">
        <f>'LAUS File'!#REF!</f>
        <v>#REF!</v>
      </c>
      <c r="D57" s="140" t="e">
        <f>'LAUS File'!#REF!</f>
        <v>#REF!</v>
      </c>
      <c r="E57" s="141" t="e">
        <f>'LAUS File'!#REF!</f>
        <v>#REF!</v>
      </c>
      <c r="G57" s="142" t="s">
        <v>159</v>
      </c>
      <c r="H57" s="144" t="e">
        <f>'LAUS File'!#REF!</f>
        <v>#REF!</v>
      </c>
      <c r="I57" s="144" t="e">
        <f>'LAUS File'!#REF!</f>
        <v>#REF!</v>
      </c>
      <c r="J57" s="144" t="e">
        <f>'LAUS File'!#REF!</f>
        <v>#REF!</v>
      </c>
      <c r="K57" s="141" t="e">
        <f>'LAUS File'!#REF!</f>
        <v>#REF!</v>
      </c>
      <c r="L57" s="92"/>
    </row>
    <row r="58" spans="1:14" ht="11.4" customHeight="1">
      <c r="A58" s="139" t="s">
        <v>694</v>
      </c>
      <c r="B58" s="140" t="e">
        <f>'LAUS File'!#REF!</f>
        <v>#REF!</v>
      </c>
      <c r="C58" s="140" t="e">
        <f>'LAUS File'!#REF!</f>
        <v>#REF!</v>
      </c>
      <c r="D58" s="140" t="e">
        <f>'LAUS File'!#REF!</f>
        <v>#REF!</v>
      </c>
      <c r="E58" s="141" t="e">
        <f>'LAUS File'!#REF!</f>
        <v>#REF!</v>
      </c>
      <c r="G58" s="142" t="s">
        <v>739</v>
      </c>
      <c r="H58" s="144" t="e">
        <f>'LAUS File'!#REF!</f>
        <v>#REF!</v>
      </c>
      <c r="I58" s="144" t="e">
        <f>'LAUS File'!#REF!</f>
        <v>#REF!</v>
      </c>
      <c r="J58" s="144" t="e">
        <f>'LAUS File'!#REF!</f>
        <v>#REF!</v>
      </c>
      <c r="K58" s="141" t="e">
        <f>'LAUS File'!#REF!</f>
        <v>#REF!</v>
      </c>
      <c r="L58" s="92"/>
    </row>
    <row r="59" spans="1:14" ht="11.4" customHeight="1">
      <c r="A59" s="139" t="s">
        <v>697</v>
      </c>
      <c r="B59" s="140" t="e">
        <f>'LAUS File'!#REF!</f>
        <v>#REF!</v>
      </c>
      <c r="C59" s="140" t="e">
        <f>'LAUS File'!#REF!</f>
        <v>#REF!</v>
      </c>
      <c r="D59" s="140" t="e">
        <f>'LAUS File'!#REF!</f>
        <v>#REF!</v>
      </c>
      <c r="E59" s="141" t="e">
        <f>'LAUS File'!#REF!</f>
        <v>#REF!</v>
      </c>
      <c r="G59" s="142" t="s">
        <v>741</v>
      </c>
      <c r="H59" s="144" t="e">
        <f>'LAUS File'!#REF!</f>
        <v>#REF!</v>
      </c>
      <c r="I59" s="144" t="e">
        <f>'LAUS File'!#REF!</f>
        <v>#REF!</v>
      </c>
      <c r="J59" s="144" t="e">
        <f>'LAUS File'!#REF!</f>
        <v>#REF!</v>
      </c>
      <c r="K59" s="141" t="e">
        <f>'LAUS File'!#REF!</f>
        <v>#REF!</v>
      </c>
      <c r="L59" s="92"/>
    </row>
    <row r="60" spans="1:14" ht="11.4" customHeight="1">
      <c r="A60" s="139" t="s">
        <v>698</v>
      </c>
      <c r="B60" s="140" t="e">
        <f>'LAUS File'!#REF!</f>
        <v>#REF!</v>
      </c>
      <c r="C60" s="140" t="e">
        <f>'LAUS File'!#REF!</f>
        <v>#REF!</v>
      </c>
      <c r="D60" s="140" t="e">
        <f>'LAUS File'!#REF!</f>
        <v>#REF!</v>
      </c>
      <c r="E60" s="141" t="e">
        <f>'LAUS File'!#REF!</f>
        <v>#REF!</v>
      </c>
      <c r="G60" s="142" t="s">
        <v>746</v>
      </c>
      <c r="H60" s="144" t="e">
        <f>'LAUS File'!#REF!</f>
        <v>#REF!</v>
      </c>
      <c r="I60" s="144" t="e">
        <f>'LAUS File'!#REF!</f>
        <v>#REF!</v>
      </c>
      <c r="J60" s="144" t="e">
        <f>'LAUS File'!#REF!</f>
        <v>#REF!</v>
      </c>
      <c r="K60" s="141" t="e">
        <f>'LAUS File'!#REF!</f>
        <v>#REF!</v>
      </c>
      <c r="L60" s="92"/>
    </row>
    <row r="61" spans="1:14" ht="11.4" customHeight="1">
      <c r="A61" s="139" t="s">
        <v>161</v>
      </c>
      <c r="B61" s="140" t="e">
        <f>'LAUS File'!#REF!</f>
        <v>#REF!</v>
      </c>
      <c r="C61" s="140" t="e">
        <f>'LAUS File'!#REF!</f>
        <v>#REF!</v>
      </c>
      <c r="D61" s="140" t="e">
        <f>'LAUS File'!#REF!</f>
        <v>#REF!</v>
      </c>
      <c r="E61" s="141" t="e">
        <f>'LAUS File'!#REF!</f>
        <v>#REF!</v>
      </c>
      <c r="G61" s="142" t="s">
        <v>781</v>
      </c>
      <c r="H61" s="144" t="e">
        <f>'LAUS File'!#REF!</f>
        <v>#REF!</v>
      </c>
      <c r="I61" s="144" t="e">
        <f>'LAUS File'!#REF!</f>
        <v>#REF!</v>
      </c>
      <c r="J61" s="144" t="e">
        <f>'LAUS File'!#REF!</f>
        <v>#REF!</v>
      </c>
      <c r="K61" s="141" t="e">
        <f>'LAUS File'!#REF!</f>
        <v>#REF!</v>
      </c>
      <c r="L61" s="92"/>
    </row>
    <row r="62" spans="1:14" ht="11.4" customHeight="1">
      <c r="A62" s="139" t="s">
        <v>699</v>
      </c>
      <c r="B62" s="140" t="e">
        <f>'LAUS File'!#REF!</f>
        <v>#REF!</v>
      </c>
      <c r="C62" s="140" t="e">
        <f>'LAUS File'!#REF!</f>
        <v>#REF!</v>
      </c>
      <c r="D62" s="140" t="e">
        <f>'LAUS File'!#REF!</f>
        <v>#REF!</v>
      </c>
      <c r="E62" s="141" t="e">
        <f>'LAUS File'!#REF!</f>
        <v>#REF!</v>
      </c>
      <c r="G62" s="142" t="s">
        <v>788</v>
      </c>
      <c r="H62" s="144" t="e">
        <f>'LAUS File'!#REF!</f>
        <v>#REF!</v>
      </c>
      <c r="I62" s="144" t="e">
        <f>'LAUS File'!#REF!</f>
        <v>#REF!</v>
      </c>
      <c r="J62" s="144" t="e">
        <f>'LAUS File'!#REF!</f>
        <v>#REF!</v>
      </c>
      <c r="K62" s="141" t="e">
        <f>'LAUS File'!#REF!</f>
        <v>#REF!</v>
      </c>
      <c r="L62" s="92"/>
    </row>
    <row r="63" spans="1:14" ht="11.4" customHeight="1">
      <c r="A63" s="139" t="s">
        <v>700</v>
      </c>
      <c r="B63" s="140" t="e">
        <f>'LAUS File'!#REF!</f>
        <v>#REF!</v>
      </c>
      <c r="C63" s="140" t="e">
        <f>'LAUS File'!#REF!</f>
        <v>#REF!</v>
      </c>
      <c r="D63" s="140" t="e">
        <f>'LAUS File'!#REF!</f>
        <v>#REF!</v>
      </c>
      <c r="E63" s="141" t="e">
        <f>'LAUS File'!#REF!</f>
        <v>#REF!</v>
      </c>
      <c r="G63" s="142" t="s">
        <v>796</v>
      </c>
      <c r="H63" s="144" t="e">
        <f>'LAUS File'!#REF!</f>
        <v>#REF!</v>
      </c>
      <c r="I63" s="144" t="e">
        <f>'LAUS File'!#REF!</f>
        <v>#REF!</v>
      </c>
      <c r="J63" s="144" t="e">
        <f>'LAUS File'!#REF!</f>
        <v>#REF!</v>
      </c>
      <c r="K63" s="141" t="e">
        <f>'LAUS File'!#REF!</f>
        <v>#REF!</v>
      </c>
      <c r="L63" s="92"/>
      <c r="N63" s="96"/>
    </row>
    <row r="64" spans="1:14" ht="11.4" customHeight="1">
      <c r="A64" s="139" t="s">
        <v>702</v>
      </c>
      <c r="B64" s="140" t="e">
        <f>'LAUS File'!#REF!</f>
        <v>#REF!</v>
      </c>
      <c r="C64" s="140" t="e">
        <f>'LAUS File'!#REF!</f>
        <v>#REF!</v>
      </c>
      <c r="D64" s="140" t="e">
        <f>'LAUS File'!#REF!</f>
        <v>#REF!</v>
      </c>
      <c r="E64" s="141" t="e">
        <f>'LAUS File'!#REF!</f>
        <v>#REF!</v>
      </c>
      <c r="H64" s="87"/>
      <c r="I64" s="87"/>
      <c r="J64" s="87"/>
      <c r="K64" s="91"/>
      <c r="L64" s="92"/>
      <c r="N64" s="96"/>
    </row>
    <row r="65" spans="1:14" ht="11.4" customHeight="1">
      <c r="A65" s="139" t="s">
        <v>704</v>
      </c>
      <c r="B65" s="140" t="e">
        <f>'LAUS File'!#REF!</f>
        <v>#REF!</v>
      </c>
      <c r="C65" s="140" t="e">
        <f>'LAUS File'!#REF!</f>
        <v>#REF!</v>
      </c>
      <c r="D65" s="140" t="e">
        <f>'LAUS File'!#REF!</f>
        <v>#REF!</v>
      </c>
      <c r="E65" s="141" t="e">
        <f>'LAUS File'!#REF!</f>
        <v>#REF!</v>
      </c>
      <c r="H65" s="87"/>
      <c r="I65" s="87"/>
      <c r="J65" s="87"/>
      <c r="K65" s="91"/>
      <c r="L65" s="92"/>
      <c r="N65" s="96"/>
    </row>
    <row r="66" spans="1:14" ht="11.4" customHeight="1">
      <c r="A66" s="139" t="s">
        <v>708</v>
      </c>
      <c r="B66" s="140" t="e">
        <f>'LAUS File'!#REF!</f>
        <v>#REF!</v>
      </c>
      <c r="C66" s="140" t="e">
        <f>'LAUS File'!#REF!</f>
        <v>#REF!</v>
      </c>
      <c r="D66" s="140" t="e">
        <f>'LAUS File'!#REF!</f>
        <v>#REF!</v>
      </c>
      <c r="E66" s="141" t="e">
        <f>'LAUS File'!#REF!</f>
        <v>#REF!</v>
      </c>
      <c r="H66" s="87"/>
      <c r="I66" s="87"/>
      <c r="J66" s="87"/>
      <c r="K66" s="91"/>
      <c r="L66" s="92"/>
      <c r="N66" s="96"/>
    </row>
    <row r="67" spans="1:14" ht="11.4" customHeight="1">
      <c r="A67" s="139" t="s">
        <v>158</v>
      </c>
      <c r="B67" s="140" t="e">
        <f>'LAUS File'!#REF!</f>
        <v>#REF!</v>
      </c>
      <c r="C67" s="140" t="e">
        <f>'LAUS File'!#REF!</f>
        <v>#REF!</v>
      </c>
      <c r="D67" s="140" t="e">
        <f>'LAUS File'!#REF!</f>
        <v>#REF!</v>
      </c>
      <c r="E67" s="141" t="e">
        <f>'LAUS File'!#REF!</f>
        <v>#REF!</v>
      </c>
      <c r="H67" s="96"/>
      <c r="I67" s="96"/>
      <c r="J67" s="96"/>
      <c r="K67" s="96"/>
      <c r="L67" s="96"/>
      <c r="N67" s="96"/>
    </row>
    <row r="68" spans="1:14" ht="11.4" customHeight="1">
      <c r="A68" s="77"/>
      <c r="B68" s="87"/>
      <c r="C68" s="87"/>
      <c r="D68" s="87"/>
      <c r="E68" s="88"/>
      <c r="H68" s="96"/>
      <c r="I68" s="96"/>
      <c r="J68" s="96"/>
      <c r="K68" s="96"/>
      <c r="L68" s="96"/>
      <c r="N68" s="96"/>
    </row>
    <row r="69" spans="1:14" ht="11.4" customHeight="1">
      <c r="A69" s="90"/>
      <c r="B69" s="87"/>
      <c r="C69" s="87"/>
      <c r="D69" s="87"/>
      <c r="E69" s="88"/>
      <c r="H69" s="96"/>
      <c r="I69" s="96"/>
      <c r="J69" s="96"/>
      <c r="K69" s="97"/>
      <c r="L69" s="97"/>
      <c r="N69" s="96"/>
    </row>
    <row r="70" spans="1:14" ht="11.4" customHeight="1">
      <c r="A70" s="90"/>
      <c r="B70" s="87"/>
      <c r="C70" s="87"/>
      <c r="D70" s="87"/>
      <c r="E70" s="88"/>
      <c r="H70" s="96"/>
      <c r="I70" s="96"/>
      <c r="J70" s="96"/>
      <c r="K70" s="97"/>
      <c r="L70" s="97"/>
    </row>
    <row r="71" spans="1:14" ht="11.4" customHeight="1">
      <c r="A71" s="90"/>
      <c r="B71" s="87"/>
      <c r="C71" s="87"/>
      <c r="D71" s="87"/>
      <c r="E71" s="88"/>
      <c r="H71" s="96"/>
      <c r="I71" s="96"/>
      <c r="J71" s="96"/>
      <c r="K71" s="97"/>
      <c r="L71" s="97"/>
    </row>
    <row r="72" spans="1:14" ht="11.4" customHeight="1">
      <c r="A72" s="90"/>
      <c r="B72" s="87"/>
      <c r="C72" s="87"/>
      <c r="D72" s="87"/>
      <c r="E72" s="88"/>
      <c r="H72" s="96"/>
      <c r="I72" s="96"/>
      <c r="J72" s="96"/>
      <c r="K72" s="97"/>
      <c r="L72" s="97"/>
    </row>
    <row r="73" spans="1:14" ht="11.4" customHeight="1">
      <c r="A73" s="90"/>
      <c r="B73" s="87"/>
      <c r="C73" s="87"/>
      <c r="D73" s="87"/>
      <c r="E73" s="88"/>
      <c r="H73" s="96"/>
      <c r="I73" s="96"/>
      <c r="J73" s="96"/>
      <c r="K73" s="97"/>
      <c r="L73" s="97"/>
    </row>
    <row r="74" spans="1:14" ht="11.4" customHeight="1">
      <c r="A74" s="77"/>
      <c r="B74" s="87"/>
      <c r="C74" s="87"/>
      <c r="D74" s="87"/>
      <c r="E74" s="88"/>
      <c r="H74" s="96"/>
      <c r="I74" s="96"/>
      <c r="J74" s="96"/>
      <c r="K74" s="96"/>
      <c r="L74" s="96"/>
    </row>
    <row r="75" spans="1:14" ht="5.15" customHeight="1">
      <c r="A75" s="77"/>
      <c r="B75" s="98"/>
      <c r="C75" s="98"/>
      <c r="D75" s="98"/>
      <c r="E75" s="91"/>
      <c r="G75" s="96" t="s">
        <v>579</v>
      </c>
      <c r="H75" s="96"/>
      <c r="I75" s="96"/>
      <c r="J75" s="96"/>
      <c r="K75" s="96"/>
      <c r="L75" s="96"/>
    </row>
    <row r="76" spans="1:14" ht="11.15" customHeight="1">
      <c r="A76" s="58" t="s">
        <v>568</v>
      </c>
      <c r="B76" s="58"/>
      <c r="C76" s="58"/>
      <c r="D76" s="58"/>
      <c r="E76" s="59"/>
      <c r="F76" s="60" t="s">
        <v>580</v>
      </c>
      <c r="G76" s="58"/>
      <c r="H76" s="58"/>
      <c r="I76" s="58"/>
      <c r="J76" s="58"/>
      <c r="K76" s="61" t="str">
        <f>K1</f>
        <v>Technical Contact (860)263-6293</v>
      </c>
      <c r="L76" s="61"/>
    </row>
    <row r="77" spans="1:14" ht="11.15" customHeight="1">
      <c r="A77" s="58" t="s">
        <v>5</v>
      </c>
      <c r="B77" s="58"/>
      <c r="C77" s="58"/>
      <c r="D77" s="58"/>
      <c r="E77" s="59"/>
      <c r="F77" s="58"/>
      <c r="G77" s="58"/>
      <c r="H77" s="58"/>
      <c r="I77" s="58"/>
      <c r="J77" s="61" t="s">
        <v>571</v>
      </c>
      <c r="K77" s="59"/>
      <c r="L77" s="59"/>
    </row>
    <row r="78" spans="1:14" ht="11.15" customHeight="1">
      <c r="A78" s="63" t="s">
        <v>572</v>
      </c>
      <c r="B78" s="58"/>
      <c r="C78" s="58"/>
      <c r="D78" s="58"/>
      <c r="E78" s="59"/>
      <c r="F78" s="58"/>
      <c r="G78" s="58"/>
      <c r="H78" s="58"/>
      <c r="I78" s="58"/>
      <c r="J78" s="58"/>
      <c r="K78" s="64" t="s">
        <v>573</v>
      </c>
      <c r="L78" s="64"/>
    </row>
    <row r="79" spans="1:14" ht="25">
      <c r="A79" s="158" t="s">
        <v>214</v>
      </c>
      <c r="B79" s="158"/>
      <c r="C79" s="158"/>
      <c r="D79" s="158"/>
      <c r="E79" s="158"/>
      <c r="F79" s="158"/>
      <c r="G79" s="158"/>
      <c r="H79" s="158"/>
      <c r="I79" s="158"/>
      <c r="J79" s="158"/>
      <c r="K79" s="158"/>
      <c r="L79" s="65"/>
    </row>
    <row r="80" spans="1:14" s="67" customFormat="1" ht="12.9" customHeight="1">
      <c r="A80" s="165" t="s">
        <v>574</v>
      </c>
      <c r="B80" s="165"/>
      <c r="C80" s="165"/>
      <c r="D80" s="165"/>
      <c r="E80" s="165"/>
      <c r="F80" s="165"/>
      <c r="G80" s="165"/>
      <c r="H80" s="165"/>
      <c r="I80" s="165"/>
      <c r="J80" s="165"/>
      <c r="K80" s="165"/>
      <c r="L80" s="66"/>
    </row>
    <row r="81" spans="1:12" ht="12.9" customHeight="1">
      <c r="A81" s="166" t="s">
        <v>575</v>
      </c>
      <c r="B81" s="166"/>
      <c r="C81" s="166"/>
      <c r="D81" s="166"/>
      <c r="E81" s="166"/>
      <c r="F81" s="166"/>
      <c r="G81" s="166"/>
      <c r="H81" s="166"/>
      <c r="I81" s="166"/>
      <c r="J81" s="166"/>
      <c r="K81" s="166"/>
      <c r="L81" s="68"/>
    </row>
    <row r="82" spans="1:12" ht="12" customHeight="1">
      <c r="A82" s="162" t="str">
        <f>+A7</f>
        <v>APRIL 2026</v>
      </c>
      <c r="B82" s="162"/>
      <c r="C82" s="162"/>
      <c r="D82" s="162"/>
      <c r="E82" s="162"/>
      <c r="F82" s="162"/>
      <c r="G82" s="162"/>
      <c r="H82" s="162"/>
      <c r="I82" s="162"/>
      <c r="J82" s="162"/>
      <c r="K82" s="162"/>
      <c r="L82" s="69"/>
    </row>
    <row r="83" spans="1:12" ht="5.15" customHeight="1">
      <c r="A83" s="70" t="s">
        <v>148</v>
      </c>
      <c r="B83" s="71"/>
      <c r="C83" s="71"/>
      <c r="D83" s="71"/>
      <c r="F83" s="71"/>
      <c r="G83" s="71"/>
      <c r="H83" s="71"/>
      <c r="I83" s="71"/>
      <c r="J83" s="71"/>
      <c r="K83" s="71"/>
      <c r="L83" s="71"/>
    </row>
    <row r="84" spans="1:12" ht="11.4" customHeight="1">
      <c r="A84" s="163" t="s">
        <v>576</v>
      </c>
      <c r="B84" s="163"/>
      <c r="C84" s="163"/>
      <c r="D84" s="163"/>
      <c r="E84" s="163"/>
      <c r="F84" s="163"/>
      <c r="G84" s="163"/>
      <c r="H84" s="163"/>
      <c r="I84" s="163"/>
      <c r="J84" s="163"/>
      <c r="K84" s="163"/>
      <c r="L84" s="73"/>
    </row>
    <row r="85" spans="1:12" ht="5.15" customHeight="1">
      <c r="A85" s="70" t="s">
        <v>148</v>
      </c>
      <c r="B85" s="99"/>
      <c r="C85" s="73"/>
      <c r="D85" s="100"/>
      <c r="E85" s="101"/>
      <c r="F85" s="73"/>
      <c r="G85" s="73"/>
      <c r="H85" s="73"/>
      <c r="I85" s="73"/>
      <c r="J85" s="73"/>
      <c r="K85" s="73"/>
      <c r="L85" s="73"/>
    </row>
    <row r="86" spans="1:12" s="102" customFormat="1" ht="11.4" customHeight="1">
      <c r="A86" s="74" t="s">
        <v>577</v>
      </c>
      <c r="B86" s="75" t="s">
        <v>169</v>
      </c>
      <c r="C86" s="75" t="s">
        <v>578</v>
      </c>
      <c r="D86" s="75" t="s">
        <v>168</v>
      </c>
      <c r="E86" s="76" t="s">
        <v>154</v>
      </c>
      <c r="F86" s="77"/>
      <c r="G86" s="74" t="s">
        <v>577</v>
      </c>
      <c r="H86" s="75" t="s">
        <v>169</v>
      </c>
      <c r="I86" s="75" t="s">
        <v>578</v>
      </c>
      <c r="J86" s="75" t="s">
        <v>168</v>
      </c>
      <c r="K86" s="76" t="s">
        <v>154</v>
      </c>
      <c r="L86" s="75"/>
    </row>
    <row r="87" spans="1:12" s="102" customFormat="1" ht="5.15" customHeight="1">
      <c r="A87" s="74"/>
      <c r="B87" s="75"/>
      <c r="C87" s="75"/>
      <c r="D87" s="75"/>
      <c r="E87" s="76"/>
      <c r="F87" s="77"/>
      <c r="G87" s="74"/>
      <c r="H87" s="75"/>
      <c r="I87" s="75"/>
      <c r="J87" s="75"/>
      <c r="K87" s="76"/>
      <c r="L87" s="75"/>
    </row>
    <row r="88" spans="1:12" ht="11.4" customHeight="1">
      <c r="A88" s="83" t="s">
        <v>801</v>
      </c>
      <c r="B88" s="81"/>
      <c r="C88" s="81"/>
      <c r="D88" s="81"/>
      <c r="E88" s="82"/>
      <c r="G88" s="80" t="s">
        <v>587</v>
      </c>
      <c r="H88" s="81"/>
      <c r="I88" s="81"/>
      <c r="J88" s="81"/>
      <c r="K88" s="82"/>
    </row>
    <row r="89" spans="1:12" ht="11.4" customHeight="1">
      <c r="A89" s="81"/>
      <c r="B89" s="95" t="e">
        <f>'LAUS File'!#REF!</f>
        <v>#REF!</v>
      </c>
      <c r="C89" s="95" t="e">
        <f>'LAUS File'!#REF!</f>
        <v>#REF!</v>
      </c>
      <c r="D89" s="95" t="e">
        <f>'LAUS File'!#REF!</f>
        <v>#REF!</v>
      </c>
      <c r="E89" s="94" t="e">
        <f>'LAUS File'!#REF!</f>
        <v>#REF!</v>
      </c>
      <c r="G89" s="83"/>
      <c r="H89" s="95" t="e">
        <f>'LAUS File'!#REF!</f>
        <v>#REF!</v>
      </c>
      <c r="I89" s="95" t="e">
        <f>'LAUS File'!#REF!</f>
        <v>#REF!</v>
      </c>
      <c r="J89" s="95" t="e">
        <f>'LAUS File'!#REF!</f>
        <v>#REF!</v>
      </c>
      <c r="K89" s="94" t="e">
        <f>'LAUS File'!#REF!</f>
        <v>#REF!</v>
      </c>
    </row>
    <row r="90" spans="1:12" ht="11.4" customHeight="1">
      <c r="A90" s="142" t="s">
        <v>670</v>
      </c>
      <c r="B90" s="144" t="e">
        <f>'LAUS File'!#REF!</f>
        <v>#REF!</v>
      </c>
      <c r="C90" s="144" t="e">
        <f>'LAUS File'!#REF!</f>
        <v>#REF!</v>
      </c>
      <c r="D90" s="144" t="e">
        <f>'LAUS File'!#REF!</f>
        <v>#REF!</v>
      </c>
      <c r="E90" s="141" t="e">
        <f>'LAUS File'!#REF!</f>
        <v>#REF!</v>
      </c>
      <c r="G90" s="139" t="s">
        <v>663</v>
      </c>
      <c r="H90" s="144" t="e">
        <f>'LAUS File'!#REF!</f>
        <v>#REF!</v>
      </c>
      <c r="I90" s="144" t="e">
        <f>'LAUS File'!#REF!</f>
        <v>#REF!</v>
      </c>
      <c r="J90" s="144" t="e">
        <f>'LAUS File'!#REF!</f>
        <v>#REF!</v>
      </c>
      <c r="K90" s="141" t="e">
        <f>'LAUS File'!#REF!</f>
        <v>#REF!</v>
      </c>
    </row>
    <row r="91" spans="1:12" ht="11.4" customHeight="1">
      <c r="A91" s="142" t="s">
        <v>682</v>
      </c>
      <c r="B91" s="144" t="e">
        <f>'LAUS File'!#REF!</f>
        <v>#REF!</v>
      </c>
      <c r="C91" s="144" t="e">
        <f>'LAUS File'!#REF!</f>
        <v>#REF!</v>
      </c>
      <c r="D91" s="144" t="e">
        <f>'LAUS File'!#REF!</f>
        <v>#REF!</v>
      </c>
      <c r="E91" s="141" t="e">
        <f>'LAUS File'!#REF!</f>
        <v>#REF!</v>
      </c>
      <c r="G91" s="142" t="s">
        <v>674</v>
      </c>
      <c r="H91" s="145" t="e">
        <f>'LAUS File'!#REF!</f>
        <v>#REF!</v>
      </c>
      <c r="I91" s="145" t="e">
        <f>'LAUS File'!#REF!</f>
        <v>#REF!</v>
      </c>
      <c r="J91" s="145" t="e">
        <f>'LAUS File'!#REF!</f>
        <v>#REF!</v>
      </c>
      <c r="K91" s="141" t="e">
        <f>'LAUS File'!#REF!</f>
        <v>#REF!</v>
      </c>
    </row>
    <row r="92" spans="1:12" ht="11.4" customHeight="1">
      <c r="A92" s="142" t="s">
        <v>696</v>
      </c>
      <c r="B92" s="144" t="e">
        <f>'LAUS File'!#REF!</f>
        <v>#REF!</v>
      </c>
      <c r="C92" s="144" t="e">
        <f>'LAUS File'!#REF!</f>
        <v>#REF!</v>
      </c>
      <c r="D92" s="144" t="e">
        <f>'LAUS File'!#REF!</f>
        <v>#REF!</v>
      </c>
      <c r="E92" s="141" t="e">
        <f>'LAUS File'!#REF!</f>
        <v>#REF!</v>
      </c>
      <c r="G92" s="142" t="s">
        <v>675</v>
      </c>
      <c r="H92" s="144" t="e">
        <f>'LAUS File'!#REF!</f>
        <v>#REF!</v>
      </c>
      <c r="I92" s="144" t="e">
        <f>'LAUS File'!#REF!</f>
        <v>#REF!</v>
      </c>
      <c r="J92" s="144" t="e">
        <f>'LAUS File'!#REF!</f>
        <v>#REF!</v>
      </c>
      <c r="K92" s="141" t="e">
        <f>'LAUS File'!#REF!</f>
        <v>#REF!</v>
      </c>
    </row>
    <row r="93" spans="1:12" ht="11.4" customHeight="1">
      <c r="A93" s="142" t="s">
        <v>701</v>
      </c>
      <c r="B93" s="144" t="e">
        <f>'LAUS File'!#REF!</f>
        <v>#REF!</v>
      </c>
      <c r="C93" s="144" t="e">
        <f>'LAUS File'!#REF!</f>
        <v>#REF!</v>
      </c>
      <c r="D93" s="144" t="e">
        <f>'LAUS File'!#REF!</f>
        <v>#REF!</v>
      </c>
      <c r="E93" s="141" t="e">
        <f>'LAUS File'!#REF!</f>
        <v>#REF!</v>
      </c>
      <c r="G93" s="142" t="s">
        <v>683</v>
      </c>
      <c r="H93" s="144" t="e">
        <f>'LAUS File'!#REF!</f>
        <v>#REF!</v>
      </c>
      <c r="I93" s="144" t="e">
        <f>'LAUS File'!#REF!</f>
        <v>#REF!</v>
      </c>
      <c r="J93" s="144" t="e">
        <f>'LAUS File'!#REF!</f>
        <v>#REF!</v>
      </c>
      <c r="K93" s="141" t="e">
        <f>'LAUS File'!#REF!</f>
        <v>#REF!</v>
      </c>
    </row>
    <row r="94" spans="1:12" ht="11.4" customHeight="1">
      <c r="A94" s="142" t="s">
        <v>705</v>
      </c>
      <c r="B94" s="144" t="e">
        <f>'LAUS File'!#REF!</f>
        <v>#REF!</v>
      </c>
      <c r="C94" s="144" t="e">
        <f>'LAUS File'!#REF!</f>
        <v>#REF!</v>
      </c>
      <c r="D94" s="144" t="e">
        <f>'LAUS File'!#REF!</f>
        <v>#REF!</v>
      </c>
      <c r="E94" s="141" t="e">
        <f>'LAUS File'!#REF!</f>
        <v>#REF!</v>
      </c>
      <c r="G94" s="142" t="s">
        <v>685</v>
      </c>
      <c r="H94" s="144" t="e">
        <f>'LAUS File'!#REF!</f>
        <v>#REF!</v>
      </c>
      <c r="I94" s="144" t="e">
        <f>'LAUS File'!#REF!</f>
        <v>#REF!</v>
      </c>
      <c r="J94" s="144" t="e">
        <f>'LAUS File'!#REF!</f>
        <v>#REF!</v>
      </c>
      <c r="K94" s="141" t="e">
        <f>'LAUS File'!#REF!</f>
        <v>#REF!</v>
      </c>
    </row>
    <row r="95" spans="1:12" ht="11.4" customHeight="1">
      <c r="A95" s="142" t="s">
        <v>706</v>
      </c>
      <c r="B95" s="144" t="e">
        <f>'LAUS File'!#REF!</f>
        <v>#REF!</v>
      </c>
      <c r="C95" s="144" t="e">
        <f>'LAUS File'!#REF!</f>
        <v>#REF!</v>
      </c>
      <c r="D95" s="144" t="e">
        <f>'LAUS File'!#REF!</f>
        <v>#REF!</v>
      </c>
      <c r="E95" s="141" t="e">
        <f>'LAUS File'!#REF!</f>
        <v>#REF!</v>
      </c>
      <c r="G95" s="142" t="s">
        <v>703</v>
      </c>
      <c r="H95" s="144" t="e">
        <f>'LAUS File'!#REF!</f>
        <v>#REF!</v>
      </c>
      <c r="I95" s="144" t="e">
        <f>'LAUS File'!#REF!</f>
        <v>#REF!</v>
      </c>
      <c r="J95" s="144" t="e">
        <f>'LAUS File'!#REF!</f>
        <v>#REF!</v>
      </c>
      <c r="K95" s="141" t="e">
        <f>'LAUS File'!#REF!</f>
        <v>#REF!</v>
      </c>
    </row>
    <row r="96" spans="1:12" ht="11.4" customHeight="1">
      <c r="A96" s="142" t="s">
        <v>717</v>
      </c>
      <c r="B96" s="144" t="e">
        <f>'LAUS File'!#REF!</f>
        <v>#REF!</v>
      </c>
      <c r="C96" s="144" t="e">
        <f>'LAUS File'!#REF!</f>
        <v>#REF!</v>
      </c>
      <c r="D96" s="144" t="e">
        <f>'LAUS File'!#REF!</f>
        <v>#REF!</v>
      </c>
      <c r="E96" s="141" t="e">
        <f>'LAUS File'!#REF!</f>
        <v>#REF!</v>
      </c>
      <c r="G96" s="142" t="s">
        <v>711</v>
      </c>
      <c r="H96" s="144" t="e">
        <f>'LAUS File'!#REF!</f>
        <v>#REF!</v>
      </c>
      <c r="I96" s="144" t="e">
        <f>'LAUS File'!#REF!</f>
        <v>#REF!</v>
      </c>
      <c r="J96" s="144" t="e">
        <f>'LAUS File'!#REF!</f>
        <v>#REF!</v>
      </c>
      <c r="K96" s="141" t="e">
        <f>'LAUS File'!#REF!</f>
        <v>#REF!</v>
      </c>
    </row>
    <row r="97" spans="1:11" ht="11.4" customHeight="1">
      <c r="A97" s="142" t="s">
        <v>718</v>
      </c>
      <c r="B97" s="144" t="e">
        <f>'LAUS File'!#REF!</f>
        <v>#REF!</v>
      </c>
      <c r="C97" s="144" t="e">
        <f>'LAUS File'!#REF!</f>
        <v>#REF!</v>
      </c>
      <c r="D97" s="144" t="e">
        <f>'LAUS File'!#REF!</f>
        <v>#REF!</v>
      </c>
      <c r="E97" s="141" t="e">
        <f>'LAUS File'!#REF!</f>
        <v>#REF!</v>
      </c>
      <c r="G97" s="142" t="s">
        <v>712</v>
      </c>
      <c r="H97" s="144" t="e">
        <f>'LAUS File'!#REF!</f>
        <v>#REF!</v>
      </c>
      <c r="I97" s="144" t="e">
        <f>'LAUS File'!#REF!</f>
        <v>#REF!</v>
      </c>
      <c r="J97" s="144" t="e">
        <f>'LAUS File'!#REF!</f>
        <v>#REF!</v>
      </c>
      <c r="K97" s="141" t="e">
        <f>'LAUS File'!#REF!</f>
        <v>#REF!</v>
      </c>
    </row>
    <row r="98" spans="1:11" ht="11.4" customHeight="1">
      <c r="A98" s="142" t="s">
        <v>719</v>
      </c>
      <c r="B98" s="144" t="e">
        <f>'LAUS File'!#REF!</f>
        <v>#REF!</v>
      </c>
      <c r="C98" s="144" t="e">
        <f>'LAUS File'!#REF!</f>
        <v>#REF!</v>
      </c>
      <c r="D98" s="144" t="e">
        <f>'LAUS File'!#REF!</f>
        <v>#REF!</v>
      </c>
      <c r="E98" s="141" t="e">
        <f>'LAUS File'!#REF!</f>
        <v>#REF!</v>
      </c>
      <c r="G98" s="142" t="s">
        <v>714</v>
      </c>
      <c r="H98" s="144" t="e">
        <f>'LAUS File'!#REF!</f>
        <v>#REF!</v>
      </c>
      <c r="I98" s="144" t="e">
        <f>'LAUS File'!#REF!</f>
        <v>#REF!</v>
      </c>
      <c r="J98" s="144" t="e">
        <f>'LAUS File'!#REF!</f>
        <v>#REF!</v>
      </c>
      <c r="K98" s="141" t="e">
        <f>'LAUS File'!#REF!</f>
        <v>#REF!</v>
      </c>
    </row>
    <row r="99" spans="1:11" ht="11.4" customHeight="1">
      <c r="A99" s="142" t="s">
        <v>731</v>
      </c>
      <c r="B99" s="144" t="e">
        <f>'LAUS File'!#REF!</f>
        <v>#REF!</v>
      </c>
      <c r="C99" s="144" t="e">
        <f>'LAUS File'!#REF!</f>
        <v>#REF!</v>
      </c>
      <c r="D99" s="144" t="e">
        <f>'LAUS File'!#REF!</f>
        <v>#REF!</v>
      </c>
      <c r="E99" s="141" t="e">
        <f>'LAUS File'!#REF!</f>
        <v>#REF!</v>
      </c>
      <c r="G99" s="142" t="s">
        <v>720</v>
      </c>
      <c r="H99" s="144" t="e">
        <f>'LAUS File'!#REF!</f>
        <v>#REF!</v>
      </c>
      <c r="I99" s="144" t="e">
        <f>'LAUS File'!#REF!</f>
        <v>#REF!</v>
      </c>
      <c r="J99" s="144" t="e">
        <f>'LAUS File'!#REF!</f>
        <v>#REF!</v>
      </c>
      <c r="K99" s="141" t="e">
        <f>'LAUS File'!#REF!</f>
        <v>#REF!</v>
      </c>
    </row>
    <row r="100" spans="1:11" ht="11.4" customHeight="1">
      <c r="A100" s="142" t="s">
        <v>737</v>
      </c>
      <c r="B100" s="144" t="e">
        <f>'LAUS File'!#REF!</f>
        <v>#REF!</v>
      </c>
      <c r="C100" s="144" t="e">
        <f>'LAUS File'!#REF!</f>
        <v>#REF!</v>
      </c>
      <c r="D100" s="144" t="e">
        <f>'LAUS File'!#REF!</f>
        <v>#REF!</v>
      </c>
      <c r="E100" s="141" t="e">
        <f>'LAUS File'!#REF!</f>
        <v>#REF!</v>
      </c>
      <c r="G100" s="142" t="s">
        <v>732</v>
      </c>
      <c r="H100" s="144" t="e">
        <f>'LAUS File'!#REF!</f>
        <v>#REF!</v>
      </c>
      <c r="I100" s="144" t="e">
        <f>'LAUS File'!#REF!</f>
        <v>#REF!</v>
      </c>
      <c r="J100" s="144" t="e">
        <f>'LAUS File'!#REF!</f>
        <v>#REF!</v>
      </c>
      <c r="K100" s="141" t="e">
        <f>'LAUS File'!#REF!</f>
        <v>#REF!</v>
      </c>
    </row>
    <row r="101" spans="1:11" ht="11.4" customHeight="1">
      <c r="A101" s="142" t="s">
        <v>742</v>
      </c>
      <c r="B101" s="144" t="e">
        <f>'LAUS File'!#REF!</f>
        <v>#REF!</v>
      </c>
      <c r="C101" s="144" t="e">
        <f>'LAUS File'!#REF!</f>
        <v>#REF!</v>
      </c>
      <c r="D101" s="144" t="e">
        <f>'LAUS File'!#REF!</f>
        <v>#REF!</v>
      </c>
      <c r="E101" s="141" t="e">
        <f>'LAUS File'!#REF!</f>
        <v>#REF!</v>
      </c>
      <c r="G101" s="142" t="s">
        <v>735</v>
      </c>
      <c r="H101" s="144" t="e">
        <f>'LAUS File'!#REF!</f>
        <v>#REF!</v>
      </c>
      <c r="I101" s="144" t="e">
        <f>'LAUS File'!#REF!</f>
        <v>#REF!</v>
      </c>
      <c r="J101" s="144" t="e">
        <f>'LAUS File'!#REF!</f>
        <v>#REF!</v>
      </c>
      <c r="K101" s="141" t="e">
        <f>'LAUS File'!#REF!</f>
        <v>#REF!</v>
      </c>
    </row>
    <row r="102" spans="1:11" ht="11.4" customHeight="1">
      <c r="A102" s="142" t="s">
        <v>743</v>
      </c>
      <c r="B102" s="144" t="e">
        <f>'LAUS File'!#REF!</f>
        <v>#REF!</v>
      </c>
      <c r="C102" s="144" t="e">
        <f>'LAUS File'!#REF!</f>
        <v>#REF!</v>
      </c>
      <c r="D102" s="144" t="e">
        <f>'LAUS File'!#REF!</f>
        <v>#REF!</v>
      </c>
      <c r="E102" s="141" t="e">
        <f>'LAUS File'!#REF!</f>
        <v>#REF!</v>
      </c>
      <c r="G102" s="142" t="s">
        <v>738</v>
      </c>
      <c r="H102" s="144" t="e">
        <f>'LAUS File'!#REF!</f>
        <v>#REF!</v>
      </c>
      <c r="I102" s="144" t="e">
        <f>'LAUS File'!#REF!</f>
        <v>#REF!</v>
      </c>
      <c r="J102" s="144" t="e">
        <f>'LAUS File'!#REF!</f>
        <v>#REF!</v>
      </c>
      <c r="K102" s="141" t="e">
        <f>'LAUS File'!#REF!</f>
        <v>#REF!</v>
      </c>
    </row>
    <row r="103" spans="1:11" ht="11.4" customHeight="1">
      <c r="A103" s="142" t="s">
        <v>753</v>
      </c>
      <c r="B103" s="144" t="e">
        <f>'LAUS File'!#REF!</f>
        <v>#REF!</v>
      </c>
      <c r="C103" s="144" t="e">
        <f>'LAUS File'!#REF!</f>
        <v>#REF!</v>
      </c>
      <c r="D103" s="144" t="e">
        <f>'LAUS File'!#REF!</f>
        <v>#REF!</v>
      </c>
      <c r="E103" s="141" t="e">
        <f>'LAUS File'!#REF!</f>
        <v>#REF!</v>
      </c>
      <c r="G103" s="142" t="s">
        <v>740</v>
      </c>
      <c r="H103" s="144" t="e">
        <f>'LAUS File'!#REF!</f>
        <v>#REF!</v>
      </c>
      <c r="I103" s="144" t="e">
        <f>'LAUS File'!#REF!</f>
        <v>#REF!</v>
      </c>
      <c r="J103" s="144" t="e">
        <f>'LAUS File'!#REF!</f>
        <v>#REF!</v>
      </c>
      <c r="K103" s="141" t="e">
        <f>'LAUS File'!#REF!</f>
        <v>#REF!</v>
      </c>
    </row>
    <row r="104" spans="1:11" ht="11.4" customHeight="1">
      <c r="A104" s="142" t="s">
        <v>758</v>
      </c>
      <c r="B104" s="144" t="e">
        <f>'LAUS File'!#REF!</f>
        <v>#REF!</v>
      </c>
      <c r="C104" s="144" t="e">
        <f>'LAUS File'!#REF!</f>
        <v>#REF!</v>
      </c>
      <c r="D104" s="144" t="e">
        <f>'LAUS File'!#REF!</f>
        <v>#REF!</v>
      </c>
      <c r="E104" s="141" t="e">
        <f>'LAUS File'!#REF!</f>
        <v>#REF!</v>
      </c>
      <c r="G104" s="142" t="s">
        <v>757</v>
      </c>
      <c r="H104" s="144" t="e">
        <f>'LAUS File'!#REF!</f>
        <v>#REF!</v>
      </c>
      <c r="I104" s="144" t="e">
        <f>'LAUS File'!#REF!</f>
        <v>#REF!</v>
      </c>
      <c r="J104" s="144" t="e">
        <f>'LAUS File'!#REF!</f>
        <v>#REF!</v>
      </c>
      <c r="K104" s="141" t="e">
        <f>'LAUS File'!#REF!</f>
        <v>#REF!</v>
      </c>
    </row>
    <row r="105" spans="1:11" ht="11.4" customHeight="1">
      <c r="A105" s="142" t="s">
        <v>770</v>
      </c>
      <c r="B105" s="144" t="e">
        <f>'LAUS File'!#REF!</f>
        <v>#REF!</v>
      </c>
      <c r="C105" s="144" t="e">
        <f>'LAUS File'!#REF!</f>
        <v>#REF!</v>
      </c>
      <c r="D105" s="144" t="e">
        <f>'LAUS File'!#REF!</f>
        <v>#REF!</v>
      </c>
      <c r="E105" s="141" t="e">
        <f>'LAUS File'!#REF!</f>
        <v>#REF!</v>
      </c>
      <c r="G105" s="142" t="s">
        <v>759</v>
      </c>
      <c r="H105" s="144" t="e">
        <f>'LAUS File'!#REF!</f>
        <v>#REF!</v>
      </c>
      <c r="I105" s="144" t="e">
        <f>'LAUS File'!#REF!</f>
        <v>#REF!</v>
      </c>
      <c r="J105" s="144" t="e">
        <f>'LAUS File'!#REF!</f>
        <v>#REF!</v>
      </c>
      <c r="K105" s="141" t="e">
        <f>'LAUS File'!#REF!</f>
        <v>#REF!</v>
      </c>
    </row>
    <row r="106" spans="1:11" ht="11.4" customHeight="1">
      <c r="A106" s="142" t="s">
        <v>773</v>
      </c>
      <c r="B106" s="144" t="e">
        <f>'LAUS File'!#REF!</f>
        <v>#REF!</v>
      </c>
      <c r="C106" s="144" t="e">
        <f>'LAUS File'!#REF!</f>
        <v>#REF!</v>
      </c>
      <c r="D106" s="144" t="e">
        <f>'LAUS File'!#REF!</f>
        <v>#REF!</v>
      </c>
      <c r="E106" s="141" t="e">
        <f>'LAUS File'!#REF!</f>
        <v>#REF!</v>
      </c>
      <c r="G106" s="142" t="s">
        <v>763</v>
      </c>
      <c r="H106" s="144" t="e">
        <f>'LAUS File'!#REF!</f>
        <v>#REF!</v>
      </c>
      <c r="I106" s="144" t="e">
        <f>'LAUS File'!#REF!</f>
        <v>#REF!</v>
      </c>
      <c r="J106" s="144" t="e">
        <f>'LAUS File'!#REF!</f>
        <v>#REF!</v>
      </c>
      <c r="K106" s="141" t="e">
        <f>'LAUS File'!#REF!</f>
        <v>#REF!</v>
      </c>
    </row>
    <row r="107" spans="1:11" ht="11.4" customHeight="1">
      <c r="A107" s="142" t="s">
        <v>784</v>
      </c>
      <c r="B107" s="144" t="e">
        <f>'LAUS File'!#REF!</f>
        <v>#REF!</v>
      </c>
      <c r="C107" s="144" t="e">
        <f>'LAUS File'!#REF!</f>
        <v>#REF!</v>
      </c>
      <c r="D107" s="144" t="e">
        <f>'LAUS File'!#REF!</f>
        <v>#REF!</v>
      </c>
      <c r="E107" s="141" t="e">
        <f>'LAUS File'!#REF!</f>
        <v>#REF!</v>
      </c>
      <c r="G107" s="142" t="s">
        <v>162</v>
      </c>
      <c r="H107" s="144" t="e">
        <f>'LAUS File'!#REF!</f>
        <v>#REF!</v>
      </c>
      <c r="I107" s="144" t="e">
        <f>'LAUS File'!#REF!</f>
        <v>#REF!</v>
      </c>
      <c r="J107" s="144" t="e">
        <f>'LAUS File'!#REF!</f>
        <v>#REF!</v>
      </c>
      <c r="K107" s="141" t="e">
        <f>'LAUS File'!#REF!</f>
        <v>#REF!</v>
      </c>
    </row>
    <row r="108" spans="1:11" ht="11.4" customHeight="1">
      <c r="A108" s="139" t="s">
        <v>792</v>
      </c>
      <c r="B108" s="144" t="e">
        <f>'LAUS File'!#REF!</f>
        <v>#REF!</v>
      </c>
      <c r="C108" s="144" t="e">
        <f>'LAUS File'!#REF!</f>
        <v>#REF!</v>
      </c>
      <c r="D108" s="144" t="e">
        <f>'LAUS File'!#REF!</f>
        <v>#REF!</v>
      </c>
      <c r="E108" s="141" t="e">
        <f>'LAUS File'!#REF!</f>
        <v>#REF!</v>
      </c>
      <c r="G108" s="142" t="s">
        <v>782</v>
      </c>
      <c r="H108" s="144" t="e">
        <f>'LAUS File'!#REF!</f>
        <v>#REF!</v>
      </c>
      <c r="I108" s="144" t="e">
        <f>'LAUS File'!#REF!</f>
        <v>#REF!</v>
      </c>
      <c r="J108" s="144" t="e">
        <f>'LAUS File'!#REF!</f>
        <v>#REF!</v>
      </c>
      <c r="K108" s="141" t="e">
        <f>'LAUS File'!#REF!</f>
        <v>#REF!</v>
      </c>
    </row>
    <row r="109" spans="1:11" ht="11.4" customHeight="1">
      <c r="A109" s="77"/>
      <c r="B109" s="98"/>
      <c r="C109" s="98"/>
      <c r="D109" s="98"/>
      <c r="E109" s="91"/>
      <c r="G109" s="142" t="s">
        <v>783</v>
      </c>
      <c r="H109" s="144" t="e">
        <f>'LAUS File'!#REF!</f>
        <v>#REF!</v>
      </c>
      <c r="I109" s="144" t="e">
        <f>'LAUS File'!#REF!</f>
        <v>#REF!</v>
      </c>
      <c r="J109" s="144" t="e">
        <f>'LAUS File'!#REF!</f>
        <v>#REF!</v>
      </c>
      <c r="K109" s="141" t="e">
        <f>'LAUS File'!#REF!</f>
        <v>#REF!</v>
      </c>
    </row>
    <row r="110" spans="1:11" ht="11.4" customHeight="1">
      <c r="G110" s="142" t="s">
        <v>791</v>
      </c>
      <c r="H110" s="144" t="e">
        <f>'LAUS File'!#REF!</f>
        <v>#REF!</v>
      </c>
      <c r="I110" s="144" t="e">
        <f>'LAUS File'!#REF!</f>
        <v>#REF!</v>
      </c>
      <c r="J110" s="144" t="e">
        <f>'LAUS File'!#REF!</f>
        <v>#REF!</v>
      </c>
      <c r="K110" s="141" t="e">
        <f>'LAUS File'!#REF!</f>
        <v>#REF!</v>
      </c>
    </row>
    <row r="111" spans="1:11" ht="11.4" customHeight="1">
      <c r="A111" s="83" t="s">
        <v>803</v>
      </c>
      <c r="B111" s="95"/>
      <c r="C111" s="95"/>
      <c r="D111" s="95"/>
      <c r="E111" s="94"/>
    </row>
    <row r="112" spans="1:11" ht="11.4" customHeight="1">
      <c r="A112" s="83"/>
      <c r="B112" s="95" t="e">
        <f>'LAUS File'!#REF!</f>
        <v>#REF!</v>
      </c>
      <c r="C112" s="95" t="e">
        <f>'LAUS File'!#REF!</f>
        <v>#REF!</v>
      </c>
      <c r="D112" s="95" t="e">
        <f>'LAUS File'!#REF!</f>
        <v>#REF!</v>
      </c>
      <c r="E112" s="94" t="e">
        <f>'LAUS File'!#REF!</f>
        <v>#REF!</v>
      </c>
    </row>
    <row r="113" spans="1:12" ht="11.4" customHeight="1">
      <c r="A113" s="142" t="s">
        <v>661</v>
      </c>
      <c r="B113" s="140" t="e">
        <f>'LAUS File'!#REF!</f>
        <v>#REF!</v>
      </c>
      <c r="C113" s="140" t="e">
        <f>'LAUS File'!#REF!</f>
        <v>#REF!</v>
      </c>
      <c r="D113" s="140" t="e">
        <f>'LAUS File'!#REF!</f>
        <v>#REF!</v>
      </c>
      <c r="E113" s="129" t="e">
        <f>'LAUS File'!#REF!</f>
        <v>#REF!</v>
      </c>
      <c r="G113" s="80" t="s">
        <v>802</v>
      </c>
      <c r="H113" s="81"/>
      <c r="I113" s="81"/>
      <c r="J113" s="81"/>
      <c r="K113" s="82"/>
    </row>
    <row r="114" spans="1:12" ht="11.4" customHeight="1">
      <c r="A114" s="142" t="s">
        <v>673</v>
      </c>
      <c r="B114" s="140" t="e">
        <f>'LAUS File'!#REF!</f>
        <v>#REF!</v>
      </c>
      <c r="C114" s="140" t="e">
        <f>'LAUS File'!#REF!</f>
        <v>#REF!</v>
      </c>
      <c r="D114" s="140" t="e">
        <f>'LAUS File'!#REF!</f>
        <v>#REF!</v>
      </c>
      <c r="E114" s="141" t="e">
        <f>'LAUS File'!#REF!</f>
        <v>#REF!</v>
      </c>
      <c r="G114" s="81"/>
      <c r="H114" s="95" t="e">
        <f>'LAUS File'!#REF!</f>
        <v>#REF!</v>
      </c>
      <c r="I114" s="95" t="e">
        <f>'LAUS File'!#REF!</f>
        <v>#REF!</v>
      </c>
      <c r="J114" s="95" t="e">
        <f>'LAUS File'!#REF!</f>
        <v>#REF!</v>
      </c>
      <c r="K114" s="94" t="e">
        <f>'LAUS File'!#REF!</f>
        <v>#REF!</v>
      </c>
    </row>
    <row r="115" spans="1:12" ht="11.4" customHeight="1">
      <c r="A115" s="142" t="s">
        <v>676</v>
      </c>
      <c r="B115" s="140" t="e">
        <f>'LAUS File'!#REF!</f>
        <v>#REF!</v>
      </c>
      <c r="C115" s="140" t="e">
        <f>'LAUS File'!#REF!</f>
        <v>#REF!</v>
      </c>
      <c r="D115" s="140" t="e">
        <f>'LAUS File'!#REF!</f>
        <v>#REF!</v>
      </c>
      <c r="E115" s="141" t="e">
        <f>'LAUS File'!#REF!</f>
        <v>#REF!</v>
      </c>
      <c r="G115" s="139" t="s">
        <v>660</v>
      </c>
      <c r="H115" s="144" t="e">
        <f>'LAUS File'!#REF!</f>
        <v>#REF!</v>
      </c>
      <c r="I115" s="144" t="e">
        <f>'LAUS File'!#REF!</f>
        <v>#REF!</v>
      </c>
      <c r="J115" s="144" t="e">
        <f>'LAUS File'!#REF!</f>
        <v>#REF!</v>
      </c>
      <c r="K115" s="141" t="e">
        <f>'LAUS File'!#REF!</f>
        <v>#REF!</v>
      </c>
    </row>
    <row r="116" spans="1:12" ht="11.4" customHeight="1">
      <c r="A116" s="142" t="s">
        <v>678</v>
      </c>
      <c r="B116" s="140" t="e">
        <f>'LAUS File'!#REF!</f>
        <v>#REF!</v>
      </c>
      <c r="C116" s="140" t="e">
        <f>'LAUS File'!#REF!</f>
        <v>#REF!</v>
      </c>
      <c r="D116" s="140" t="e">
        <f>'LAUS File'!#REF!</f>
        <v>#REF!</v>
      </c>
      <c r="E116" s="141" t="e">
        <f>'LAUS File'!#REF!</f>
        <v>#REF!</v>
      </c>
      <c r="G116" s="139" t="s">
        <v>664</v>
      </c>
      <c r="H116" s="144" t="e">
        <f>'LAUS File'!#REF!</f>
        <v>#REF!</v>
      </c>
      <c r="I116" s="144" t="e">
        <f>'LAUS File'!#REF!</f>
        <v>#REF!</v>
      </c>
      <c r="J116" s="144" t="e">
        <f>'LAUS File'!#REF!</f>
        <v>#REF!</v>
      </c>
      <c r="K116" s="141" t="e">
        <f>'LAUS File'!#REF!</f>
        <v>#REF!</v>
      </c>
    </row>
    <row r="117" spans="1:12" ht="11.4" customHeight="1">
      <c r="A117" s="142" t="s">
        <v>690</v>
      </c>
      <c r="B117" s="140" t="e">
        <f>'LAUS File'!#REF!</f>
        <v>#REF!</v>
      </c>
      <c r="C117" s="140" t="e">
        <f>'LAUS File'!#REF!</f>
        <v>#REF!</v>
      </c>
      <c r="D117" s="140" t="e">
        <f>'LAUS File'!#REF!</f>
        <v>#REF!</v>
      </c>
      <c r="E117" s="141" t="e">
        <f>'LAUS File'!#REF!</f>
        <v>#REF!</v>
      </c>
      <c r="G117" s="139" t="s">
        <v>667</v>
      </c>
      <c r="H117" s="144" t="e">
        <f>'LAUS File'!#REF!</f>
        <v>#REF!</v>
      </c>
      <c r="I117" s="144" t="e">
        <f>'LAUS File'!#REF!</f>
        <v>#REF!</v>
      </c>
      <c r="J117" s="144" t="e">
        <f>'LAUS File'!#REF!</f>
        <v>#REF!</v>
      </c>
      <c r="K117" s="141" t="e">
        <f>'LAUS File'!#REF!</f>
        <v>#REF!</v>
      </c>
    </row>
    <row r="118" spans="1:12" ht="11.4" customHeight="1">
      <c r="A118" s="142" t="s">
        <v>710</v>
      </c>
      <c r="B118" s="140" t="e">
        <f>'LAUS File'!#REF!</f>
        <v>#REF!</v>
      </c>
      <c r="C118" s="140" t="e">
        <f>'LAUS File'!#REF!</f>
        <v>#REF!</v>
      </c>
      <c r="D118" s="140" t="e">
        <f>'LAUS File'!#REF!</f>
        <v>#REF!</v>
      </c>
      <c r="E118" s="141" t="e">
        <f>'LAUS File'!#REF!</f>
        <v>#REF!</v>
      </c>
      <c r="G118" s="139" t="s">
        <v>672</v>
      </c>
      <c r="H118" s="144" t="e">
        <f>'LAUS File'!#REF!</f>
        <v>#REF!</v>
      </c>
      <c r="I118" s="144" t="e">
        <f>'LAUS File'!#REF!</f>
        <v>#REF!</v>
      </c>
      <c r="J118" s="144" t="e">
        <f>'LAUS File'!#REF!</f>
        <v>#REF!</v>
      </c>
      <c r="K118" s="141" t="e">
        <f>'LAUS File'!#REF!</f>
        <v>#REF!</v>
      </c>
    </row>
    <row r="119" spans="1:12" ht="11.4" customHeight="1">
      <c r="A119" s="142" t="s">
        <v>715</v>
      </c>
      <c r="B119" s="140" t="e">
        <f>'LAUS File'!#REF!</f>
        <v>#REF!</v>
      </c>
      <c r="C119" s="140" t="e">
        <f>'LAUS File'!#REF!</f>
        <v>#REF!</v>
      </c>
      <c r="D119" s="140" t="e">
        <f>'LAUS File'!#REF!</f>
        <v>#REF!</v>
      </c>
      <c r="E119" s="141" t="e">
        <f>'LAUS File'!#REF!</f>
        <v>#REF!</v>
      </c>
      <c r="G119" s="142" t="s">
        <v>679</v>
      </c>
      <c r="H119" s="144" t="e">
        <f>'LAUS File'!#REF!</f>
        <v>#REF!</v>
      </c>
      <c r="I119" s="144" t="e">
        <f>'LAUS File'!#REF!</f>
        <v>#REF!</v>
      </c>
      <c r="J119" s="144" t="e">
        <f>'LAUS File'!#REF!</f>
        <v>#REF!</v>
      </c>
      <c r="K119" s="141" t="e">
        <f>'LAUS File'!#REF!</f>
        <v>#REF!</v>
      </c>
    </row>
    <row r="120" spans="1:12" ht="11.4" customHeight="1">
      <c r="A120" s="142" t="s">
        <v>748</v>
      </c>
      <c r="B120" s="140" t="e">
        <f>'LAUS File'!#REF!</f>
        <v>#REF!</v>
      </c>
      <c r="C120" s="140" t="e">
        <f>'LAUS File'!#REF!</f>
        <v>#REF!</v>
      </c>
      <c r="D120" s="140" t="e">
        <f>'LAUS File'!#REF!</f>
        <v>#REF!</v>
      </c>
      <c r="E120" s="141" t="e">
        <f>'LAUS File'!#REF!</f>
        <v>#REF!</v>
      </c>
      <c r="G120" s="139" t="s">
        <v>688</v>
      </c>
      <c r="H120" s="144" t="e">
        <f>'LAUS File'!#REF!</f>
        <v>#REF!</v>
      </c>
      <c r="I120" s="144" t="e">
        <f>'LAUS File'!#REF!</f>
        <v>#REF!</v>
      </c>
      <c r="J120" s="144" t="e">
        <f>'LAUS File'!#REF!</f>
        <v>#REF!</v>
      </c>
      <c r="K120" s="141" t="e">
        <f>'LAUS File'!#REF!</f>
        <v>#REF!</v>
      </c>
    </row>
    <row r="121" spans="1:12" ht="11.4" customHeight="1">
      <c r="A121" s="142" t="s">
        <v>751</v>
      </c>
      <c r="B121" s="140" t="e">
        <f>'LAUS File'!#REF!</f>
        <v>#REF!</v>
      </c>
      <c r="C121" s="140" t="e">
        <f>'LAUS File'!#REF!</f>
        <v>#REF!</v>
      </c>
      <c r="D121" s="140" t="e">
        <f>'LAUS File'!#REF!</f>
        <v>#REF!</v>
      </c>
      <c r="E121" s="141" t="e">
        <f>'LAUS File'!#REF!</f>
        <v>#REF!</v>
      </c>
      <c r="G121" s="139" t="s">
        <v>727</v>
      </c>
      <c r="H121" s="144" t="e">
        <f>'LAUS File'!#REF!</f>
        <v>#REF!</v>
      </c>
      <c r="I121" s="144" t="e">
        <f>'LAUS File'!#REF!</f>
        <v>#REF!</v>
      </c>
      <c r="J121" s="144" t="e">
        <f>'LAUS File'!#REF!</f>
        <v>#REF!</v>
      </c>
      <c r="K121" s="141" t="e">
        <f>'LAUS File'!#REF!</f>
        <v>#REF!</v>
      </c>
    </row>
    <row r="122" spans="1:12" ht="11.4" customHeight="1">
      <c r="A122" s="142" t="s">
        <v>755</v>
      </c>
      <c r="B122" s="140" t="e">
        <f>'LAUS File'!#REF!</f>
        <v>#REF!</v>
      </c>
      <c r="C122" s="140" t="e">
        <f>'LAUS File'!#REF!</f>
        <v>#REF!</v>
      </c>
      <c r="D122" s="140" t="e">
        <f>'LAUS File'!#REF!</f>
        <v>#REF!</v>
      </c>
      <c r="E122" s="141" t="e">
        <f>'LAUS File'!#REF!</f>
        <v>#REF!</v>
      </c>
      <c r="G122" s="139" t="s">
        <v>733</v>
      </c>
      <c r="H122" s="144" t="e">
        <f>'LAUS File'!#REF!</f>
        <v>#REF!</v>
      </c>
      <c r="I122" s="144" t="e">
        <f>'LAUS File'!#REF!</f>
        <v>#REF!</v>
      </c>
      <c r="J122" s="144" t="e">
        <f>'LAUS File'!#REF!</f>
        <v>#REF!</v>
      </c>
      <c r="K122" s="141" t="e">
        <f>'LAUS File'!#REF!</f>
        <v>#REF!</v>
      </c>
      <c r="L122" s="92"/>
    </row>
    <row r="123" spans="1:12" ht="11.4" customHeight="1">
      <c r="A123" s="139" t="s">
        <v>761</v>
      </c>
      <c r="B123" s="140" t="e">
        <f>'LAUS File'!#REF!</f>
        <v>#REF!</v>
      </c>
      <c r="C123" s="140" t="e">
        <f>'LAUS File'!#REF!</f>
        <v>#REF!</v>
      </c>
      <c r="D123" s="140" t="e">
        <f>'LAUS File'!#REF!</f>
        <v>#REF!</v>
      </c>
      <c r="E123" s="141" t="e">
        <f>'LAUS File'!#REF!</f>
        <v>#REF!</v>
      </c>
      <c r="G123" s="139" t="s">
        <v>747</v>
      </c>
      <c r="H123" s="144" t="e">
        <f>'LAUS File'!#REF!</f>
        <v>#REF!</v>
      </c>
      <c r="I123" s="144" t="e">
        <f>'LAUS File'!#REF!</f>
        <v>#REF!</v>
      </c>
      <c r="J123" s="144" t="e">
        <f>'LAUS File'!#REF!</f>
        <v>#REF!</v>
      </c>
      <c r="K123" s="141" t="e">
        <f>'LAUS File'!#REF!</f>
        <v>#REF!</v>
      </c>
      <c r="L123" s="92"/>
    </row>
    <row r="124" spans="1:12" ht="11.4" customHeight="1">
      <c r="A124" s="142" t="s">
        <v>772</v>
      </c>
      <c r="B124" s="140" t="e">
        <f>'LAUS File'!#REF!</f>
        <v>#REF!</v>
      </c>
      <c r="C124" s="140" t="e">
        <f>'LAUS File'!#REF!</f>
        <v>#REF!</v>
      </c>
      <c r="D124" s="140" t="e">
        <f>'LAUS File'!#REF!</f>
        <v>#REF!</v>
      </c>
      <c r="E124" s="141" t="e">
        <f>'LAUS File'!#REF!</f>
        <v>#REF!</v>
      </c>
      <c r="G124" s="139" t="s">
        <v>750</v>
      </c>
      <c r="H124" s="144" t="e">
        <f>'LAUS File'!#REF!</f>
        <v>#REF!</v>
      </c>
      <c r="I124" s="144" t="e">
        <f>'LAUS File'!#REF!</f>
        <v>#REF!</v>
      </c>
      <c r="J124" s="144" t="e">
        <f>'LAUS File'!#REF!</f>
        <v>#REF!</v>
      </c>
      <c r="K124" s="141" t="e">
        <f>'LAUS File'!#REF!</f>
        <v>#REF!</v>
      </c>
      <c r="L124" s="92"/>
    </row>
    <row r="125" spans="1:12" ht="11.4" customHeight="1">
      <c r="A125" s="142" t="s">
        <v>776</v>
      </c>
      <c r="B125" s="140" t="e">
        <f>'LAUS File'!#REF!</f>
        <v>#REF!</v>
      </c>
      <c r="C125" s="140" t="e">
        <f>'LAUS File'!#REF!</f>
        <v>#REF!</v>
      </c>
      <c r="D125" s="140" t="e">
        <f>'LAUS File'!#REF!</f>
        <v>#REF!</v>
      </c>
      <c r="E125" s="141" t="e">
        <f>'LAUS File'!#REF!</f>
        <v>#REF!</v>
      </c>
      <c r="G125" s="139" t="s">
        <v>754</v>
      </c>
      <c r="H125" s="144" t="e">
        <f>'LAUS File'!#REF!</f>
        <v>#REF!</v>
      </c>
      <c r="I125" s="144" t="e">
        <f>'LAUS File'!#REF!</f>
        <v>#REF!</v>
      </c>
      <c r="J125" s="144" t="e">
        <f>'LAUS File'!#REF!</f>
        <v>#REF!</v>
      </c>
      <c r="K125" s="141" t="e">
        <f>'LAUS File'!#REF!</f>
        <v>#REF!</v>
      </c>
      <c r="L125" s="92"/>
    </row>
    <row r="126" spans="1:12" ht="11.4" customHeight="1">
      <c r="A126" s="142" t="s">
        <v>778</v>
      </c>
      <c r="B126" s="140" t="e">
        <f>'LAUS File'!#REF!</f>
        <v>#REF!</v>
      </c>
      <c r="C126" s="140" t="e">
        <f>'LAUS File'!#REF!</f>
        <v>#REF!</v>
      </c>
      <c r="D126" s="140" t="e">
        <f>'LAUS File'!#REF!</f>
        <v>#REF!</v>
      </c>
      <c r="E126" s="141" t="e">
        <f>'LAUS File'!#REF!</f>
        <v>#REF!</v>
      </c>
      <c r="G126" s="139" t="s">
        <v>762</v>
      </c>
      <c r="H126" s="144" t="e">
        <f>'LAUS File'!#REF!</f>
        <v>#REF!</v>
      </c>
      <c r="I126" s="144" t="e">
        <f>'LAUS File'!#REF!</f>
        <v>#REF!</v>
      </c>
      <c r="J126" s="144" t="e">
        <f>'LAUS File'!#REF!</f>
        <v>#REF!</v>
      </c>
      <c r="K126" s="141" t="e">
        <f>'LAUS File'!#REF!</f>
        <v>#REF!</v>
      </c>
      <c r="L126" s="92"/>
    </row>
    <row r="127" spans="1:12" ht="11.4" customHeight="1">
      <c r="A127" s="142" t="s">
        <v>780</v>
      </c>
      <c r="B127" s="140" t="e">
        <f>'LAUS File'!#REF!</f>
        <v>#REF!</v>
      </c>
      <c r="C127" s="140" t="e">
        <f>'LAUS File'!#REF!</f>
        <v>#REF!</v>
      </c>
      <c r="D127" s="140" t="e">
        <f>'LAUS File'!#REF!</f>
        <v>#REF!</v>
      </c>
      <c r="E127" s="141" t="e">
        <f>'LAUS File'!#REF!</f>
        <v>#REF!</v>
      </c>
      <c r="G127" s="139" t="s">
        <v>764</v>
      </c>
      <c r="H127" s="144" t="e">
        <f>'LAUS File'!#REF!</f>
        <v>#REF!</v>
      </c>
      <c r="I127" s="144" t="e">
        <f>'LAUS File'!#REF!</f>
        <v>#REF!</v>
      </c>
      <c r="J127" s="144" t="e">
        <f>'LAUS File'!#REF!</f>
        <v>#REF!</v>
      </c>
      <c r="K127" s="141" t="e">
        <f>'LAUS File'!#REF!</f>
        <v>#REF!</v>
      </c>
      <c r="L127" s="92"/>
    </row>
    <row r="128" spans="1:12" ht="11.4" customHeight="1">
      <c r="A128" s="139" t="s">
        <v>798</v>
      </c>
      <c r="B128" s="140" t="e">
        <f>'LAUS File'!#REF!</f>
        <v>#REF!</v>
      </c>
      <c r="C128" s="140" t="e">
        <f>'LAUS File'!#REF!</f>
        <v>#REF!</v>
      </c>
      <c r="D128" s="140" t="e">
        <f>'LAUS File'!#REF!</f>
        <v>#REF!</v>
      </c>
      <c r="E128" s="141" t="e">
        <f>'LAUS File'!#REF!</f>
        <v>#REF!</v>
      </c>
      <c r="G128" s="139" t="s">
        <v>767</v>
      </c>
      <c r="H128" s="144" t="e">
        <f>'LAUS File'!#REF!</f>
        <v>#REF!</v>
      </c>
      <c r="I128" s="144" t="e">
        <f>'LAUS File'!#REF!</f>
        <v>#REF!</v>
      </c>
      <c r="J128" s="144" t="e">
        <f>'LAUS File'!#REF!</f>
        <v>#REF!</v>
      </c>
      <c r="K128" s="141" t="e">
        <f>'LAUS File'!#REF!</f>
        <v>#REF!</v>
      </c>
      <c r="L128" s="92"/>
    </row>
    <row r="129" spans="1:12" ht="11.4" customHeight="1">
      <c r="G129" s="139" t="s">
        <v>775</v>
      </c>
      <c r="H129" s="144" t="e">
        <f>'LAUS File'!#REF!</f>
        <v>#REF!</v>
      </c>
      <c r="I129" s="144" t="e">
        <f>'LAUS File'!#REF!</f>
        <v>#REF!</v>
      </c>
      <c r="J129" s="144" t="e">
        <f>'LAUS File'!#REF!</f>
        <v>#REF!</v>
      </c>
      <c r="K129" s="141" t="e">
        <f>'LAUS File'!#REF!</f>
        <v>#REF!</v>
      </c>
      <c r="L129" s="92"/>
    </row>
    <row r="130" spans="1:12" ht="11.4" customHeight="1">
      <c r="G130" s="139" t="s">
        <v>160</v>
      </c>
      <c r="H130" s="144" t="e">
        <f>'LAUS File'!#REF!</f>
        <v>#REF!</v>
      </c>
      <c r="I130" s="144" t="e">
        <f>'LAUS File'!#REF!</f>
        <v>#REF!</v>
      </c>
      <c r="J130" s="144" t="e">
        <f>'LAUS File'!#REF!</f>
        <v>#REF!</v>
      </c>
      <c r="K130" s="141" t="e">
        <f>'LAUS File'!#REF!</f>
        <v>#REF!</v>
      </c>
      <c r="L130" s="92"/>
    </row>
    <row r="131" spans="1:12" ht="11.4" customHeight="1">
      <c r="G131" s="139" t="s">
        <v>785</v>
      </c>
      <c r="H131" s="144" t="e">
        <f>'LAUS File'!#REF!</f>
        <v>#REF!</v>
      </c>
      <c r="I131" s="144" t="e">
        <f>'LAUS File'!#REF!</f>
        <v>#REF!</v>
      </c>
      <c r="J131" s="144" t="e">
        <f>'LAUS File'!#REF!</f>
        <v>#REF!</v>
      </c>
      <c r="K131" s="141" t="e">
        <f>'LAUS File'!#REF!</f>
        <v>#REF!</v>
      </c>
      <c r="L131" s="92"/>
    </row>
    <row r="132" spans="1:12" ht="11.4" customHeight="1">
      <c r="A132" s="103" t="s">
        <v>581</v>
      </c>
      <c r="B132" s="104"/>
      <c r="C132" s="104"/>
      <c r="D132" s="104"/>
      <c r="E132" s="105"/>
      <c r="G132" s="139" t="s">
        <v>795</v>
      </c>
      <c r="H132" s="144" t="e">
        <f>'LAUS File'!#REF!</f>
        <v>#REF!</v>
      </c>
      <c r="I132" s="144" t="e">
        <f>'LAUS File'!#REF!</f>
        <v>#REF!</v>
      </c>
      <c r="J132" s="144" t="e">
        <f>'LAUS File'!#REF!</f>
        <v>#REF!</v>
      </c>
      <c r="K132" s="141" t="e">
        <f>'LAUS File'!#REF!</f>
        <v>#REF!</v>
      </c>
      <c r="L132" s="92"/>
    </row>
    <row r="133" spans="1:12" ht="11.4" customHeight="1">
      <c r="A133" s="106" t="s">
        <v>214</v>
      </c>
      <c r="B133" s="107" t="e">
        <f>'LAUS File'!H911</f>
        <v>#REF!</v>
      </c>
      <c r="C133" s="107" t="e">
        <f>'LAUS File'!H912</f>
        <v>#REF!</v>
      </c>
      <c r="D133" s="107" t="e">
        <f>'LAUS File'!H913</f>
        <v>#REF!</v>
      </c>
      <c r="E133" s="108" t="e">
        <f>'LAUS File'!H914</f>
        <v>#REF!</v>
      </c>
      <c r="G133" s="139" t="s">
        <v>797</v>
      </c>
      <c r="H133" s="144" t="e">
        <f>'LAUS File'!#REF!</f>
        <v>#REF!</v>
      </c>
      <c r="I133" s="144" t="e">
        <f>'LAUS File'!#REF!</f>
        <v>#REF!</v>
      </c>
      <c r="J133" s="144" t="e">
        <f>'LAUS File'!#REF!</f>
        <v>#REF!</v>
      </c>
      <c r="K133" s="141" t="e">
        <f>'LAUS File'!#REF!</f>
        <v>#REF!</v>
      </c>
      <c r="L133" s="92"/>
    </row>
    <row r="134" spans="1:12" ht="11.4" customHeight="1">
      <c r="A134" s="106" t="s">
        <v>166</v>
      </c>
      <c r="B134" s="107" t="e">
        <f>'LAUS File'!H874</f>
        <v>#REF!</v>
      </c>
      <c r="C134" s="107" t="e">
        <f>'LAUS File'!H875</f>
        <v>#REF!</v>
      </c>
      <c r="D134" s="107" t="e">
        <f>'LAUS File'!H876</f>
        <v>#REF!</v>
      </c>
      <c r="E134" s="109" t="e">
        <f>'LAUS File'!H877</f>
        <v>#REF!</v>
      </c>
    </row>
    <row r="135" spans="1:12" ht="11.25" customHeight="1">
      <c r="A135" s="106"/>
      <c r="B135" s="58"/>
      <c r="C135" s="58"/>
      <c r="D135" s="58"/>
      <c r="E135" s="110"/>
    </row>
    <row r="136" spans="1:12" ht="11.25" customHeight="1">
      <c r="A136" s="111" t="s">
        <v>582</v>
      </c>
      <c r="B136" s="112"/>
      <c r="C136" s="112"/>
      <c r="D136" s="112"/>
      <c r="E136" s="113"/>
    </row>
    <row r="137" spans="1:12" ht="11.25" customHeight="1">
      <c r="A137" s="106" t="s">
        <v>214</v>
      </c>
      <c r="B137" s="107">
        <f>'LAUS File'!H906</f>
        <v>0</v>
      </c>
      <c r="C137" s="107">
        <f>'LAUS File'!H907</f>
        <v>0</v>
      </c>
      <c r="D137" s="107">
        <f>'LAUS File'!H908</f>
        <v>0</v>
      </c>
      <c r="E137" s="109">
        <f>'LAUS File'!H909</f>
        <v>0</v>
      </c>
    </row>
    <row r="138" spans="1:12" ht="11.25" customHeight="1">
      <c r="A138" s="114" t="s">
        <v>166</v>
      </c>
      <c r="B138" s="115">
        <f>'LAUS File'!H879</f>
        <v>0</v>
      </c>
      <c r="C138" s="115">
        <f>'LAUS File'!H880</f>
        <v>0</v>
      </c>
      <c r="D138" s="115">
        <f>'LAUS File'!H881</f>
        <v>0</v>
      </c>
      <c r="E138" s="116">
        <f>'LAUS File'!H882</f>
        <v>0</v>
      </c>
    </row>
    <row r="139" spans="1:12" ht="11.25" customHeight="1">
      <c r="A139" s="90"/>
      <c r="B139" s="98"/>
      <c r="C139" s="98"/>
      <c r="D139" s="98"/>
      <c r="E139" s="91"/>
    </row>
    <row r="140" spans="1:12" ht="11.25" customHeight="1">
      <c r="A140" s="90"/>
      <c r="B140" s="98"/>
      <c r="C140" s="98"/>
      <c r="D140" s="98"/>
      <c r="E140" s="91"/>
    </row>
    <row r="141" spans="1:12" ht="11.25" customHeight="1">
      <c r="A141" s="62" t="s">
        <v>804</v>
      </c>
      <c r="C141" s="98"/>
      <c r="D141" s="98"/>
      <c r="E141" s="91"/>
    </row>
    <row r="142" spans="1:12" ht="11.25" customHeight="1">
      <c r="A142" s="62" t="s">
        <v>805</v>
      </c>
      <c r="C142" s="98"/>
      <c r="D142" s="98"/>
      <c r="E142" s="91"/>
    </row>
    <row r="143" spans="1:12" ht="11.25" customHeight="1">
      <c r="A143" s="62" t="s">
        <v>806</v>
      </c>
      <c r="C143" s="98"/>
      <c r="D143" s="98"/>
      <c r="E143" s="91"/>
    </row>
    <row r="144" spans="1:12" ht="11.25" customHeight="1">
      <c r="A144" s="90"/>
      <c r="B144" s="98"/>
      <c r="C144" s="98"/>
      <c r="D144" s="98"/>
      <c r="E144" s="91"/>
    </row>
  </sheetData>
  <mergeCells count="10">
    <mergeCell ref="A80:K80"/>
    <mergeCell ref="A81:K81"/>
    <mergeCell ref="A82:K82"/>
    <mergeCell ref="A84:K84"/>
    <mergeCell ref="A4:K4"/>
    <mergeCell ref="A5:K5"/>
    <mergeCell ref="A6:K6"/>
    <mergeCell ref="A7:K7"/>
    <mergeCell ref="A9:K9"/>
    <mergeCell ref="A79:K7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129EC-28D3-4D5F-A9A2-1EFDF22A6256}">
  <dimension ref="A1:N144"/>
  <sheetViews>
    <sheetView showGridLines="0" workbookViewId="0">
      <selection activeCell="A8" sqref="A8"/>
    </sheetView>
  </sheetViews>
  <sheetFormatPr defaultColWidth="9.08984375" defaultRowHeight="12.5"/>
  <cols>
    <col min="1" max="1" width="14.6328125" style="62" customWidth="1"/>
    <col min="2" max="2" width="11.36328125" style="62" customWidth="1"/>
    <col min="3" max="3" width="10.6328125" style="62" customWidth="1"/>
    <col min="4" max="4" width="10.453125" style="62" customWidth="1"/>
    <col min="5" max="5" width="6.36328125" style="72" customWidth="1"/>
    <col min="6" max="6" width="5.36328125" style="62" customWidth="1"/>
    <col min="7" max="7" width="13.453125" style="62" customWidth="1"/>
    <col min="8" max="8" width="11.08984375" style="62" customWidth="1"/>
    <col min="9" max="9" width="10.6328125" style="62" customWidth="1"/>
    <col min="10" max="10" width="10.08984375" style="62" customWidth="1"/>
    <col min="11" max="11" width="6.90625" style="62" customWidth="1"/>
    <col min="12" max="16384" width="9.08984375" style="62"/>
  </cols>
  <sheetData>
    <row r="1" spans="1:12" ht="11.15" customHeight="1">
      <c r="A1" s="58" t="s">
        <v>568</v>
      </c>
      <c r="B1" s="58"/>
      <c r="C1" s="58"/>
      <c r="D1" s="58"/>
      <c r="E1" s="59"/>
      <c r="F1" s="60" t="s">
        <v>569</v>
      </c>
      <c r="G1" s="58"/>
      <c r="H1" s="58"/>
      <c r="I1" s="58"/>
      <c r="J1" s="58"/>
      <c r="K1" s="61" t="s">
        <v>570</v>
      </c>
      <c r="L1" s="61"/>
    </row>
    <row r="2" spans="1:12" ht="11.15" customHeight="1">
      <c r="A2" s="58" t="s">
        <v>5</v>
      </c>
      <c r="B2" s="58"/>
      <c r="C2" s="58"/>
      <c r="D2" s="58"/>
      <c r="E2" s="59"/>
      <c r="F2" s="58"/>
      <c r="G2" s="58"/>
      <c r="H2" s="58" t="s">
        <v>148</v>
      </c>
      <c r="I2" s="60"/>
      <c r="J2" s="61" t="s">
        <v>571</v>
      </c>
      <c r="K2" s="58"/>
      <c r="L2" s="58"/>
    </row>
    <row r="3" spans="1:12" ht="11.15" customHeight="1">
      <c r="A3" s="63" t="s">
        <v>572</v>
      </c>
      <c r="B3" s="58"/>
      <c r="C3" s="58"/>
      <c r="D3" s="58"/>
      <c r="E3" s="59"/>
      <c r="F3" s="58"/>
      <c r="G3" s="58"/>
      <c r="H3" s="58"/>
      <c r="I3" s="58"/>
      <c r="J3" s="58"/>
      <c r="K3" s="64" t="s">
        <v>573</v>
      </c>
      <c r="L3" s="64"/>
    </row>
    <row r="4" spans="1:12" ht="28.5" customHeight="1">
      <c r="A4" s="158" t="s">
        <v>214</v>
      </c>
      <c r="B4" s="158"/>
      <c r="C4" s="158"/>
      <c r="D4" s="158"/>
      <c r="E4" s="158"/>
      <c r="F4" s="158"/>
      <c r="G4" s="158"/>
      <c r="H4" s="158"/>
      <c r="I4" s="158"/>
      <c r="J4" s="158"/>
      <c r="K4" s="158"/>
      <c r="L4" s="65"/>
    </row>
    <row r="5" spans="1:12" s="67" customFormat="1" ht="12.9" customHeight="1">
      <c r="A5" s="159" t="s">
        <v>574</v>
      </c>
      <c r="B5" s="159"/>
      <c r="C5" s="159"/>
      <c r="D5" s="159"/>
      <c r="E5" s="159"/>
      <c r="F5" s="159"/>
      <c r="G5" s="159"/>
      <c r="H5" s="159"/>
      <c r="I5" s="159"/>
      <c r="J5" s="159"/>
      <c r="K5" s="159"/>
      <c r="L5" s="66"/>
    </row>
    <row r="6" spans="1:12" ht="12.9" customHeight="1">
      <c r="A6" s="160" t="s">
        <v>575</v>
      </c>
      <c r="B6" s="160"/>
      <c r="C6" s="160"/>
      <c r="D6" s="160"/>
      <c r="E6" s="160"/>
      <c r="F6" s="160"/>
      <c r="G6" s="160"/>
      <c r="H6" s="160"/>
      <c r="I6" s="160"/>
      <c r="J6" s="160"/>
      <c r="K6" s="160"/>
      <c r="L6" s="68"/>
    </row>
    <row r="7" spans="1:12" ht="12" customHeight="1">
      <c r="A7" s="161" t="s">
        <v>847</v>
      </c>
      <c r="B7" s="161"/>
      <c r="C7" s="161"/>
      <c r="D7" s="161"/>
      <c r="E7" s="161"/>
      <c r="F7" s="161"/>
      <c r="G7" s="161"/>
      <c r="H7" s="161"/>
      <c r="I7" s="161"/>
      <c r="J7" s="161"/>
      <c r="K7" s="161"/>
      <c r="L7" s="69"/>
    </row>
    <row r="8" spans="1:12" ht="5.15" customHeight="1">
      <c r="A8" s="70"/>
      <c r="B8" s="71"/>
      <c r="C8" s="71"/>
      <c r="D8" s="71"/>
      <c r="F8" s="71"/>
      <c r="G8" s="71"/>
      <c r="H8" s="71"/>
      <c r="I8" s="71"/>
      <c r="J8" s="71"/>
      <c r="K8" s="71"/>
      <c r="L8" s="71"/>
    </row>
    <row r="9" spans="1:12" ht="11.4" customHeight="1">
      <c r="A9" s="164" t="s">
        <v>576</v>
      </c>
      <c r="B9" s="164"/>
      <c r="C9" s="164"/>
      <c r="D9" s="164"/>
      <c r="E9" s="164"/>
      <c r="F9" s="164"/>
      <c r="G9" s="164"/>
      <c r="H9" s="164"/>
      <c r="I9" s="164"/>
      <c r="J9" s="164"/>
      <c r="K9" s="164"/>
      <c r="L9" s="73"/>
    </row>
    <row r="10" spans="1:12" ht="5.15" customHeight="1">
      <c r="A10" s="70" t="s">
        <v>148</v>
      </c>
      <c r="B10" s="71"/>
      <c r="C10" s="71"/>
      <c r="D10" s="71"/>
      <c r="F10" s="71"/>
      <c r="G10" s="71"/>
      <c r="H10" s="71"/>
      <c r="I10" s="71"/>
      <c r="J10" s="71"/>
      <c r="K10" s="71"/>
      <c r="L10" s="71"/>
    </row>
    <row r="11" spans="1:12" s="79" customFormat="1" ht="11.4" customHeight="1">
      <c r="A11" s="74" t="s">
        <v>577</v>
      </c>
      <c r="B11" s="75" t="s">
        <v>169</v>
      </c>
      <c r="C11" s="75" t="s">
        <v>578</v>
      </c>
      <c r="D11" s="75" t="s">
        <v>168</v>
      </c>
      <c r="E11" s="76" t="s">
        <v>154</v>
      </c>
      <c r="F11" s="77"/>
      <c r="G11" s="78" t="s">
        <v>577</v>
      </c>
      <c r="H11" s="75" t="s">
        <v>169</v>
      </c>
      <c r="I11" s="75" t="s">
        <v>578</v>
      </c>
      <c r="J11" s="75" t="s">
        <v>168</v>
      </c>
      <c r="K11" s="76" t="s">
        <v>154</v>
      </c>
      <c r="L11" s="75"/>
    </row>
    <row r="12" spans="1:12" s="79" customFormat="1" ht="5.15" customHeight="1">
      <c r="A12" s="74"/>
      <c r="B12" s="75"/>
      <c r="C12" s="75"/>
      <c r="D12" s="75"/>
      <c r="E12" s="76"/>
      <c r="F12" s="77"/>
      <c r="G12" s="78"/>
      <c r="H12" s="75"/>
      <c r="I12" s="75"/>
      <c r="J12" s="75"/>
      <c r="K12" s="76"/>
      <c r="L12" s="75"/>
    </row>
    <row r="13" spans="1:12" ht="11.4" customHeight="1">
      <c r="A13" s="80" t="s">
        <v>635</v>
      </c>
      <c r="B13" s="81"/>
      <c r="C13" s="81"/>
      <c r="D13" s="81"/>
      <c r="E13" s="82"/>
      <c r="G13" s="83" t="s">
        <v>800</v>
      </c>
      <c r="H13" s="81"/>
      <c r="I13" s="146"/>
      <c r="J13" s="147"/>
      <c r="K13" s="147"/>
      <c r="L13" s="84"/>
    </row>
    <row r="14" spans="1:12" ht="11.4" customHeight="1">
      <c r="A14" s="81"/>
      <c r="B14" s="85">
        <f>'LAUS File'!I806</f>
        <v>0</v>
      </c>
      <c r="C14" s="85">
        <f>'LAUS File'!I807</f>
        <v>0</v>
      </c>
      <c r="D14" s="85">
        <f>'LAUS File'!I808</f>
        <v>0</v>
      </c>
      <c r="E14" s="86">
        <f>'LAUS File'!I809</f>
        <v>0</v>
      </c>
      <c r="L14" s="89"/>
    </row>
    <row r="15" spans="1:12" ht="11.4" customHeight="1">
      <c r="A15" s="139" t="s">
        <v>636</v>
      </c>
      <c r="B15" s="140">
        <f>'LAUS File'!I74</f>
        <v>0</v>
      </c>
      <c r="C15" s="140">
        <f>'LAUS File'!I75</f>
        <v>0</v>
      </c>
      <c r="D15" s="140">
        <f>'LAUS File'!I76</f>
        <v>0</v>
      </c>
      <c r="E15" s="141">
        <f>'LAUS File'!I77</f>
        <v>0</v>
      </c>
      <c r="G15" s="142" t="s">
        <v>713</v>
      </c>
      <c r="H15" s="140">
        <f>'LAUS File'!I306</f>
        <v>0</v>
      </c>
      <c r="I15" s="140">
        <f>'LAUS File'!I307</f>
        <v>0</v>
      </c>
      <c r="J15" s="140">
        <f>'LAUS File'!I308</f>
        <v>0</v>
      </c>
      <c r="K15" s="143">
        <f>'LAUS File'!I309</f>
        <v>0</v>
      </c>
      <c r="L15" s="92"/>
    </row>
    <row r="16" spans="1:12" ht="11.4" customHeight="1">
      <c r="A16" s="139" t="s">
        <v>637</v>
      </c>
      <c r="B16" s="140">
        <f>'LAUS File'!I98</f>
        <v>0</v>
      </c>
      <c r="C16" s="140">
        <f>'LAUS File'!I99</f>
        <v>0</v>
      </c>
      <c r="D16" s="140">
        <f>'LAUS File'!I100</f>
        <v>0</v>
      </c>
      <c r="E16" s="141">
        <f>'LAUS File'!I101</f>
        <v>0</v>
      </c>
      <c r="G16" s="142" t="s">
        <v>716</v>
      </c>
      <c r="H16" s="140">
        <f>'LAUS File'!I318</f>
        <v>0</v>
      </c>
      <c r="I16" s="140">
        <f>'LAUS File'!I319</f>
        <v>0</v>
      </c>
      <c r="J16" s="140">
        <f>'LAUS File'!I320</f>
        <v>0</v>
      </c>
      <c r="K16" s="141">
        <f>'LAUS File'!I321</f>
        <v>0</v>
      </c>
      <c r="L16" s="92"/>
    </row>
    <row r="17" spans="1:12" ht="11.4" customHeight="1">
      <c r="A17" s="142" t="s">
        <v>638</v>
      </c>
      <c r="B17" s="140">
        <f>'LAUS File'!I102</f>
        <v>0</v>
      </c>
      <c r="C17" s="140">
        <f>'LAUS File'!I103</f>
        <v>0</v>
      </c>
      <c r="D17" s="140">
        <f>'LAUS File'!I104</f>
        <v>0</v>
      </c>
      <c r="E17" s="141">
        <f>'LAUS File'!I105</f>
        <v>0</v>
      </c>
      <c r="G17" s="142" t="s">
        <v>721</v>
      </c>
      <c r="H17" s="140">
        <f>'LAUS File'!I338</f>
        <v>0</v>
      </c>
      <c r="I17" s="140">
        <f>'LAUS File'!I339</f>
        <v>0</v>
      </c>
      <c r="J17" s="140">
        <f>'LAUS File'!I340</f>
        <v>0</v>
      </c>
      <c r="K17" s="141">
        <f>'LAUS File'!I341</f>
        <v>0</v>
      </c>
      <c r="L17" s="92"/>
    </row>
    <row r="18" spans="1:12" ht="11.4" customHeight="1">
      <c r="A18" s="139" t="s">
        <v>639</v>
      </c>
      <c r="B18" s="140">
        <f>'LAUS File'!I110</f>
        <v>0</v>
      </c>
      <c r="C18" s="140">
        <f>'LAUS File'!I111</f>
        <v>0</v>
      </c>
      <c r="D18" s="140">
        <f>'LAUS File'!I112</f>
        <v>0</v>
      </c>
      <c r="E18" s="141">
        <f>'LAUS File'!I113</f>
        <v>0</v>
      </c>
      <c r="G18" s="142" t="s">
        <v>723</v>
      </c>
      <c r="H18" s="140">
        <f>'LAUS File'!I346</f>
        <v>0</v>
      </c>
      <c r="I18" s="140">
        <f>'LAUS File'!I347</f>
        <v>0</v>
      </c>
      <c r="J18" s="140">
        <f>'LAUS File'!I348</f>
        <v>0</v>
      </c>
      <c r="K18" s="141">
        <f>'LAUS File'!I349</f>
        <v>0</v>
      </c>
      <c r="L18" s="92"/>
    </row>
    <row r="19" spans="1:12" ht="11.4" customHeight="1">
      <c r="A19" s="139" t="s">
        <v>157</v>
      </c>
      <c r="B19" s="140">
        <f>'LAUS File'!I174</f>
        <v>0</v>
      </c>
      <c r="C19" s="140">
        <f>'LAUS File'!I175</f>
        <v>0</v>
      </c>
      <c r="D19" s="140">
        <f>'LAUS File'!I176</f>
        <v>0</v>
      </c>
      <c r="E19" s="141">
        <f>'LAUS File'!I177</f>
        <v>0</v>
      </c>
      <c r="G19" s="142" t="s">
        <v>724</v>
      </c>
      <c r="H19" s="140">
        <f>'LAUS File'!I350</f>
        <v>0</v>
      </c>
      <c r="I19" s="140">
        <f>'LAUS File'!I351</f>
        <v>0</v>
      </c>
      <c r="J19" s="140">
        <f>'LAUS File'!I352</f>
        <v>0</v>
      </c>
      <c r="K19" s="141">
        <f>'LAUS File'!I353</f>
        <v>0</v>
      </c>
      <c r="L19" s="92"/>
    </row>
    <row r="20" spans="1:12" ht="11.4" customHeight="1">
      <c r="A20" s="139" t="s">
        <v>640</v>
      </c>
      <c r="B20" s="140">
        <f>'LAUS File'!I178</f>
        <v>0</v>
      </c>
      <c r="C20" s="140">
        <f>'LAUS File'!I179</f>
        <v>0</v>
      </c>
      <c r="D20" s="140">
        <f>'LAUS File'!I180</f>
        <v>0</v>
      </c>
      <c r="E20" s="141">
        <f>'LAUS File'!I181</f>
        <v>0</v>
      </c>
      <c r="G20" s="142" t="s">
        <v>725</v>
      </c>
      <c r="H20" s="140">
        <f>'LAUS File'!I354</f>
        <v>0</v>
      </c>
      <c r="I20" s="140">
        <f>'LAUS File'!I355</f>
        <v>0</v>
      </c>
      <c r="J20" s="140">
        <f>'LAUS File'!I356</f>
        <v>0</v>
      </c>
      <c r="K20" s="141">
        <f>'LAUS File'!I357</f>
        <v>0</v>
      </c>
      <c r="L20" s="92"/>
    </row>
    <row r="21" spans="1:12" ht="11.4" customHeight="1">
      <c r="A21" s="142" t="s">
        <v>641</v>
      </c>
      <c r="B21" s="140">
        <f>'LAUS File'!I222</f>
        <v>0</v>
      </c>
      <c r="C21" s="140">
        <f>'LAUS File'!I223</f>
        <v>0</v>
      </c>
      <c r="D21" s="140">
        <f>'LAUS File'!I224</f>
        <v>0</v>
      </c>
      <c r="E21" s="141">
        <f>'LAUS File'!I225</f>
        <v>0</v>
      </c>
      <c r="G21" s="142" t="s">
        <v>728</v>
      </c>
      <c r="H21" s="140">
        <f>'LAUS File'!I366</f>
        <v>0</v>
      </c>
      <c r="I21" s="140">
        <f>'LAUS File'!I367</f>
        <v>0</v>
      </c>
      <c r="J21" s="140">
        <f>'LAUS File'!I368</f>
        <v>0</v>
      </c>
      <c r="K21" s="141">
        <f>'LAUS File'!I369</f>
        <v>0</v>
      </c>
      <c r="L21" s="92"/>
    </row>
    <row r="22" spans="1:12" ht="11.4" customHeight="1">
      <c r="A22" s="139" t="s">
        <v>642</v>
      </c>
      <c r="B22" s="140">
        <f>'LAUS File'!I242</f>
        <v>0</v>
      </c>
      <c r="C22" s="140">
        <f>'LAUS File'!I243</f>
        <v>0</v>
      </c>
      <c r="D22" s="140">
        <f>'LAUS File'!I244</f>
        <v>0</v>
      </c>
      <c r="E22" s="141">
        <f>'LAUS File'!I245</f>
        <v>0</v>
      </c>
      <c r="G22" s="142" t="s">
        <v>729</v>
      </c>
      <c r="H22" s="140">
        <f>'LAUS File'!I370</f>
        <v>0</v>
      </c>
      <c r="I22" s="140">
        <f>'LAUS File'!I371</f>
        <v>0</v>
      </c>
      <c r="J22" s="140">
        <f>'LAUS File'!I372</f>
        <v>0</v>
      </c>
      <c r="K22" s="141">
        <f>'LAUS File'!I373</f>
        <v>0</v>
      </c>
      <c r="L22" s="92"/>
    </row>
    <row r="23" spans="1:12" ht="11.4" customHeight="1">
      <c r="A23" s="139" t="s">
        <v>643</v>
      </c>
      <c r="B23" s="140">
        <f>'LAUS File'!I266</f>
        <v>0</v>
      </c>
      <c r="C23" s="140">
        <f>'LAUS File'!I267</f>
        <v>0</v>
      </c>
      <c r="D23" s="140">
        <f>'LAUS File'!I268</f>
        <v>0</v>
      </c>
      <c r="E23" s="141">
        <f>'LAUS File'!I269</f>
        <v>0</v>
      </c>
      <c r="G23" s="142" t="s">
        <v>734</v>
      </c>
      <c r="H23" s="140">
        <f>'LAUS File'!I394</f>
        <v>0</v>
      </c>
      <c r="I23" s="140">
        <f>'LAUS File'!I395</f>
        <v>0</v>
      </c>
      <c r="J23" s="140">
        <f>'LAUS File'!I396</f>
        <v>0</v>
      </c>
      <c r="K23" s="141">
        <f>'LAUS File'!I397</f>
        <v>0</v>
      </c>
      <c r="L23" s="92"/>
    </row>
    <row r="24" spans="1:12" ht="11.4" customHeight="1">
      <c r="A24" s="142" t="s">
        <v>644</v>
      </c>
      <c r="B24" s="140">
        <f>'LAUS File'!I378</f>
        <v>0</v>
      </c>
      <c r="C24" s="140">
        <f>'LAUS File'!I379</f>
        <v>0</v>
      </c>
      <c r="D24" s="140">
        <f>'LAUS File'!I380</f>
        <v>0</v>
      </c>
      <c r="E24" s="141">
        <f>'LAUS File'!I381</f>
        <v>0</v>
      </c>
      <c r="G24" s="142" t="s">
        <v>736</v>
      </c>
      <c r="H24" s="140">
        <f>'LAUS File'!I414</f>
        <v>0</v>
      </c>
      <c r="I24" s="140">
        <f>'LAUS File'!I415</f>
        <v>0</v>
      </c>
      <c r="J24" s="140">
        <f>'LAUS File'!I416</f>
        <v>0</v>
      </c>
      <c r="K24" s="141">
        <f>'LAUS File'!I417</f>
        <v>0</v>
      </c>
      <c r="L24" s="92"/>
    </row>
    <row r="25" spans="1:12" ht="11.4" customHeight="1">
      <c r="A25" s="142" t="s">
        <v>645</v>
      </c>
      <c r="B25" s="140">
        <f>'LAUS File'!I398</f>
        <v>0</v>
      </c>
      <c r="C25" s="140">
        <f>'LAUS File'!I399</f>
        <v>0</v>
      </c>
      <c r="D25" s="140">
        <f>'LAUS File'!I400</f>
        <v>0</v>
      </c>
      <c r="E25" s="141">
        <f>'LAUS File'!I401</f>
        <v>0</v>
      </c>
      <c r="G25" s="142" t="s">
        <v>744</v>
      </c>
      <c r="H25" s="140">
        <f>'LAUS File'!I458</f>
        <v>0</v>
      </c>
      <c r="I25" s="140">
        <f>'LAUS File'!I459</f>
        <v>0</v>
      </c>
      <c r="J25" s="140">
        <f>'LAUS File'!I460</f>
        <v>0</v>
      </c>
      <c r="K25" s="141">
        <f>'LAUS File'!I461</f>
        <v>0</v>
      </c>
      <c r="L25" s="92"/>
    </row>
    <row r="26" spans="1:12" ht="11.4" customHeight="1">
      <c r="A26" s="139" t="s">
        <v>646</v>
      </c>
      <c r="B26" s="140">
        <f>'LAUS File'!I402</f>
        <v>0</v>
      </c>
      <c r="C26" s="140">
        <f>'LAUS File'!I403</f>
        <v>0</v>
      </c>
      <c r="D26" s="140">
        <f>'LAUS File'!I404</f>
        <v>0</v>
      </c>
      <c r="E26" s="141">
        <f>'LAUS File'!I405</f>
        <v>0</v>
      </c>
      <c r="G26" s="142" t="s">
        <v>745</v>
      </c>
      <c r="H26" s="140">
        <f>'LAUS File'!I462</f>
        <v>0</v>
      </c>
      <c r="I26" s="140">
        <f>'LAUS File'!I463</f>
        <v>0</v>
      </c>
      <c r="J26" s="140">
        <f>'LAUS File'!I464</f>
        <v>0</v>
      </c>
      <c r="K26" s="141">
        <f>'LAUS File'!I465</f>
        <v>0</v>
      </c>
      <c r="L26" s="92"/>
    </row>
    <row r="27" spans="1:12" ht="11.4" customHeight="1">
      <c r="A27" s="139" t="s">
        <v>647</v>
      </c>
      <c r="B27" s="140">
        <f>'LAUS File'!I422</f>
        <v>0</v>
      </c>
      <c r="C27" s="140">
        <f>'LAUS File'!I423</f>
        <v>0</v>
      </c>
      <c r="D27" s="140">
        <f>'LAUS File'!I424</f>
        <v>0</v>
      </c>
      <c r="E27" s="141">
        <f>'LAUS File'!I425</f>
        <v>0</v>
      </c>
      <c r="G27" s="142" t="s">
        <v>749</v>
      </c>
      <c r="H27" s="140">
        <f>'LAUS File'!I478</f>
        <v>0</v>
      </c>
      <c r="I27" s="140">
        <f>'LAUS File'!I479</f>
        <v>0</v>
      </c>
      <c r="J27" s="140">
        <f>'LAUS File'!I480</f>
        <v>0</v>
      </c>
      <c r="K27" s="141">
        <f>'LAUS File'!I481</f>
        <v>0</v>
      </c>
      <c r="L27" s="92"/>
    </row>
    <row r="28" spans="1:12" ht="11.4" customHeight="1">
      <c r="A28" s="139" t="s">
        <v>648</v>
      </c>
      <c r="B28" s="140">
        <f>'LAUS File'!I426</f>
        <v>0</v>
      </c>
      <c r="C28" s="140">
        <f>'LAUS File'!I427</f>
        <v>0</v>
      </c>
      <c r="D28" s="140">
        <f>'LAUS File'!I428</f>
        <v>0</v>
      </c>
      <c r="E28" s="141">
        <f>'LAUS File'!I429</f>
        <v>0</v>
      </c>
      <c r="G28" s="142" t="s">
        <v>752</v>
      </c>
      <c r="H28" s="140">
        <f>'LAUS File'!I490</f>
        <v>0</v>
      </c>
      <c r="I28" s="140">
        <f>'LAUS File'!I491</f>
        <v>0</v>
      </c>
      <c r="J28" s="140">
        <f>'LAUS File'!I492</f>
        <v>0</v>
      </c>
      <c r="K28" s="141">
        <f>'LAUS File'!I493</f>
        <v>0</v>
      </c>
      <c r="L28" s="92"/>
    </row>
    <row r="29" spans="1:12" ht="11.4" customHeight="1">
      <c r="A29" s="139" t="s">
        <v>649</v>
      </c>
      <c r="B29" s="140">
        <f>'LAUS File'!I450</f>
        <v>0</v>
      </c>
      <c r="C29" s="140">
        <f>'LAUS File'!I451</f>
        <v>0</v>
      </c>
      <c r="D29" s="140">
        <f>'LAUS File'!I452</f>
        <v>0</v>
      </c>
      <c r="E29" s="141">
        <f>'LAUS File'!I453</f>
        <v>0</v>
      </c>
      <c r="G29" s="142" t="s">
        <v>756</v>
      </c>
      <c r="H29" s="140">
        <f>'LAUS File'!I514</f>
        <v>0</v>
      </c>
      <c r="I29" s="140">
        <f>'LAUS File'!I515</f>
        <v>0</v>
      </c>
      <c r="J29" s="140">
        <f>'LAUS File'!I516</f>
        <v>0</v>
      </c>
      <c r="K29" s="141">
        <f>'LAUS File'!I517</f>
        <v>0</v>
      </c>
      <c r="L29" s="92"/>
    </row>
    <row r="30" spans="1:12" ht="11.4" customHeight="1">
      <c r="A30" s="139" t="s">
        <v>650</v>
      </c>
      <c r="B30" s="140">
        <f>'LAUS File'!I506</f>
        <v>0</v>
      </c>
      <c r="C30" s="140">
        <f>'LAUS File'!I507</f>
        <v>0</v>
      </c>
      <c r="D30" s="140">
        <f>'LAUS File'!I508</f>
        <v>0</v>
      </c>
      <c r="E30" s="141">
        <f>'LAUS File'!I509</f>
        <v>0</v>
      </c>
      <c r="G30" s="142" t="s">
        <v>760</v>
      </c>
      <c r="H30" s="140">
        <f>'LAUS File'!I182</f>
        <v>0</v>
      </c>
      <c r="I30" s="140">
        <f>'LAUS File'!I183</f>
        <v>0</v>
      </c>
      <c r="J30" s="140">
        <f>'LAUS File'!I184</f>
        <v>0</v>
      </c>
      <c r="K30" s="141">
        <f>'LAUS File'!I185</f>
        <v>0</v>
      </c>
      <c r="L30" s="92"/>
    </row>
    <row r="31" spans="1:12" ht="11.4" customHeight="1">
      <c r="A31" s="142" t="s">
        <v>651</v>
      </c>
      <c r="B31" s="140">
        <f>'LAUS File'!I510</f>
        <v>0</v>
      </c>
      <c r="C31" s="140">
        <f>'LAUS File'!I511</f>
        <v>0</v>
      </c>
      <c r="D31" s="140">
        <f>'LAUS File'!I512</f>
        <v>0</v>
      </c>
      <c r="E31" s="141">
        <f>'LAUS File'!I513</f>
        <v>0</v>
      </c>
      <c r="G31" s="142" t="s">
        <v>765</v>
      </c>
      <c r="H31" s="140">
        <f>'LAUS File'!I550</f>
        <v>0</v>
      </c>
      <c r="I31" s="140">
        <f>'LAUS File'!I551</f>
        <v>0</v>
      </c>
      <c r="J31" s="140">
        <f>'LAUS File'!I552</f>
        <v>0</v>
      </c>
      <c r="K31" s="141">
        <f>'LAUS File'!I553</f>
        <v>0</v>
      </c>
      <c r="L31" s="92"/>
    </row>
    <row r="32" spans="1:12" ht="11.4" customHeight="1">
      <c r="A32" s="142" t="s">
        <v>652</v>
      </c>
      <c r="B32" s="140">
        <f>'LAUS File'!I546</f>
        <v>0</v>
      </c>
      <c r="C32" s="140">
        <f>'LAUS File'!I547</f>
        <v>0</v>
      </c>
      <c r="D32" s="140">
        <f>'LAUS File'!I548</f>
        <v>0</v>
      </c>
      <c r="E32" s="141">
        <f>'LAUS File'!I549</f>
        <v>0</v>
      </c>
      <c r="G32" s="142" t="s">
        <v>766</v>
      </c>
      <c r="H32" s="140">
        <f>'LAUS File'!I554</f>
        <v>0</v>
      </c>
      <c r="I32" s="140">
        <f>'LAUS File'!I555</f>
        <v>0</v>
      </c>
      <c r="J32" s="140">
        <f>'LAUS File'!I556</f>
        <v>0</v>
      </c>
      <c r="K32" s="141">
        <f>'LAUS File'!I557</f>
        <v>0</v>
      </c>
      <c r="L32" s="92"/>
    </row>
    <row r="33" spans="1:12" ht="11.4" customHeight="1">
      <c r="A33" s="139" t="s">
        <v>653</v>
      </c>
      <c r="B33" s="140">
        <f>'LAUS File'!I578</f>
        <v>0</v>
      </c>
      <c r="C33" s="140">
        <f>'LAUS File'!I579</f>
        <v>0</v>
      </c>
      <c r="D33" s="140">
        <f>'LAUS File'!I580</f>
        <v>0</v>
      </c>
      <c r="E33" s="141">
        <f>'LAUS File'!I581</f>
        <v>0</v>
      </c>
      <c r="G33" s="142" t="s">
        <v>768</v>
      </c>
      <c r="H33" s="140">
        <f>'LAUS File'!I562</f>
        <v>0</v>
      </c>
      <c r="I33" s="140">
        <f>'LAUS File'!I563</f>
        <v>0</v>
      </c>
      <c r="J33" s="140">
        <f>'LAUS File'!I564</f>
        <v>0</v>
      </c>
      <c r="K33" s="141">
        <f>'LAUS File'!I565</f>
        <v>0</v>
      </c>
      <c r="L33" s="92"/>
    </row>
    <row r="34" spans="1:12" ht="11.4" customHeight="1">
      <c r="A34" s="139" t="s">
        <v>654</v>
      </c>
      <c r="B34" s="140">
        <f>'LAUS File'!I590</f>
        <v>0</v>
      </c>
      <c r="C34" s="140">
        <f>'LAUS File'!I591</f>
        <v>0</v>
      </c>
      <c r="D34" s="140">
        <f>'LAUS File'!I592</f>
        <v>0</v>
      </c>
      <c r="E34" s="141">
        <f>'LAUS File'!I593</f>
        <v>0</v>
      </c>
      <c r="G34" s="142" t="s">
        <v>769</v>
      </c>
      <c r="H34" s="140">
        <f>'LAUS File'!I566</f>
        <v>0</v>
      </c>
      <c r="I34" s="140">
        <f>'LAUS File'!I567</f>
        <v>0</v>
      </c>
      <c r="J34" s="140">
        <f>'LAUS File'!I568</f>
        <v>0</v>
      </c>
      <c r="K34" s="141">
        <f>'LAUS File'!I569</f>
        <v>0</v>
      </c>
      <c r="L34" s="92"/>
    </row>
    <row r="35" spans="1:12" ht="11.4" customHeight="1">
      <c r="A35" s="142" t="s">
        <v>655</v>
      </c>
      <c r="B35" s="140">
        <f>'LAUS File'!I614</f>
        <v>0</v>
      </c>
      <c r="C35" s="140">
        <f>'LAUS File'!I615</f>
        <v>0</v>
      </c>
      <c r="D35" s="140">
        <f>'LAUS File'!I616</f>
        <v>0</v>
      </c>
      <c r="E35" s="141">
        <f>'LAUS File'!I617</f>
        <v>0</v>
      </c>
      <c r="G35" s="142" t="s">
        <v>771</v>
      </c>
      <c r="H35" s="140">
        <f>'LAUS File'!I574</f>
        <v>0</v>
      </c>
      <c r="I35" s="140">
        <f>'LAUS File'!I575</f>
        <v>0</v>
      </c>
      <c r="J35" s="140">
        <f>'LAUS File'!I576</f>
        <v>0</v>
      </c>
      <c r="K35" s="141">
        <f>'LAUS File'!I577</f>
        <v>0</v>
      </c>
      <c r="L35" s="92"/>
    </row>
    <row r="36" spans="1:12" ht="11.4" customHeight="1">
      <c r="A36" s="142" t="s">
        <v>656</v>
      </c>
      <c r="B36" s="140">
        <f>'LAUS File'!I666</f>
        <v>0</v>
      </c>
      <c r="C36" s="140">
        <f>'LAUS File'!I667</f>
        <v>0</v>
      </c>
      <c r="D36" s="140">
        <f>'LAUS File'!I668</f>
        <v>0</v>
      </c>
      <c r="E36" s="141">
        <f>'LAUS File'!I669</f>
        <v>0</v>
      </c>
      <c r="G36" s="142" t="s">
        <v>774</v>
      </c>
      <c r="H36" s="140">
        <f>'LAUS File'!I594</f>
        <v>0</v>
      </c>
      <c r="I36" s="140">
        <f>'LAUS File'!I595</f>
        <v>0</v>
      </c>
      <c r="J36" s="140">
        <f>'LAUS File'!I596</f>
        <v>0</v>
      </c>
      <c r="K36" s="141">
        <f>'LAUS File'!I597</f>
        <v>0</v>
      </c>
      <c r="L36" s="92"/>
    </row>
    <row r="37" spans="1:12" ht="11.4" customHeight="1">
      <c r="A37" s="142" t="s">
        <v>657</v>
      </c>
      <c r="B37" s="140">
        <f>'LAUS File'!I670</f>
        <v>0</v>
      </c>
      <c r="C37" s="140">
        <f>'LAUS File'!I671</f>
        <v>0</v>
      </c>
      <c r="D37" s="140">
        <f>'LAUS File'!I672</f>
        <v>0</v>
      </c>
      <c r="E37" s="141">
        <f>'LAUS File'!I673</f>
        <v>0</v>
      </c>
      <c r="G37" s="142" t="s">
        <v>777</v>
      </c>
      <c r="H37" s="140">
        <f>'LAUS File'!I606</f>
        <v>0</v>
      </c>
      <c r="I37" s="140">
        <f>'LAUS File'!I607</f>
        <v>0</v>
      </c>
      <c r="J37" s="140">
        <f>'LAUS File'!I608</f>
        <v>0</v>
      </c>
      <c r="K37" s="141">
        <f>'LAUS File'!I609</f>
        <v>0</v>
      </c>
      <c r="L37" s="92"/>
    </row>
    <row r="38" spans="1:12" ht="11.4" customHeight="1">
      <c r="A38" s="142" t="s">
        <v>658</v>
      </c>
      <c r="B38" s="140">
        <f>'LAUS File'!I682</f>
        <v>0</v>
      </c>
      <c r="C38" s="140">
        <f>'LAUS File'!I683</f>
        <v>0</v>
      </c>
      <c r="D38" s="140">
        <f>'LAUS File'!I684</f>
        <v>0</v>
      </c>
      <c r="E38" s="141">
        <f>'LAUS File'!I685</f>
        <v>0</v>
      </c>
      <c r="G38" s="142" t="s">
        <v>779</v>
      </c>
      <c r="H38" s="140">
        <f>'LAUS File'!I622</f>
        <v>0</v>
      </c>
      <c r="I38" s="140">
        <f>'LAUS File'!I623</f>
        <v>0</v>
      </c>
      <c r="J38" s="140">
        <f>'LAUS File'!I624</f>
        <v>0</v>
      </c>
      <c r="K38" s="141">
        <f>'LAUS File'!I625</f>
        <v>0</v>
      </c>
      <c r="L38" s="92"/>
    </row>
    <row r="39" spans="1:12" ht="11.4" customHeight="1">
      <c r="G39" s="142" t="s">
        <v>786</v>
      </c>
      <c r="H39" s="140">
        <f>'LAUS File'!I654</f>
        <v>0</v>
      </c>
      <c r="I39" s="140">
        <f>'LAUS File'!I655</f>
        <v>0</v>
      </c>
      <c r="J39" s="140">
        <f>'LAUS File'!I656</f>
        <v>0</v>
      </c>
      <c r="K39" s="141">
        <f>'LAUS File'!I657</f>
        <v>0</v>
      </c>
      <c r="L39" s="92"/>
    </row>
    <row r="40" spans="1:12" ht="11.4" customHeight="1">
      <c r="G40" s="142" t="s">
        <v>787</v>
      </c>
      <c r="H40" s="140">
        <f>'LAUS File'!I658</f>
        <v>0</v>
      </c>
      <c r="I40" s="140">
        <f>'LAUS File'!I659</f>
        <v>0</v>
      </c>
      <c r="J40" s="140">
        <f>'LAUS File'!I660</f>
        <v>0</v>
      </c>
      <c r="K40" s="141">
        <f>'LAUS File'!I661</f>
        <v>0</v>
      </c>
      <c r="L40" s="92"/>
    </row>
    <row r="41" spans="1:12" ht="11.4" customHeight="1">
      <c r="A41" s="80" t="s">
        <v>799</v>
      </c>
      <c r="B41" s="93"/>
      <c r="C41" s="93"/>
      <c r="D41" s="93"/>
      <c r="E41" s="94"/>
      <c r="G41" s="142" t="s">
        <v>789</v>
      </c>
      <c r="H41" s="140">
        <f>'LAUS File'!I674</f>
        <v>0</v>
      </c>
      <c r="I41" s="140">
        <f>'LAUS File'!I675</f>
        <v>0</v>
      </c>
      <c r="J41" s="140">
        <f>'LAUS File'!I676</f>
        <v>0</v>
      </c>
      <c r="K41" s="141">
        <f>'LAUS File'!I677</f>
        <v>0</v>
      </c>
      <c r="L41" s="92"/>
    </row>
    <row r="42" spans="1:12" ht="11.4" customHeight="1">
      <c r="A42" s="80"/>
      <c r="B42" s="93">
        <f>'LAUS File'!I810</f>
        <v>0</v>
      </c>
      <c r="C42" s="93">
        <f>'LAUS File'!I811</f>
        <v>0</v>
      </c>
      <c r="D42" s="93">
        <f>'LAUS File'!I812</f>
        <v>0</v>
      </c>
      <c r="E42" s="94">
        <f>'LAUS File'!I813</f>
        <v>0</v>
      </c>
      <c r="G42" s="142" t="s">
        <v>790</v>
      </c>
      <c r="H42" s="140">
        <f>'LAUS File'!I678</f>
        <v>0</v>
      </c>
      <c r="I42" s="140">
        <f>'LAUS File'!I679</f>
        <v>0</v>
      </c>
      <c r="J42" s="140">
        <f>'LAUS File'!I680</f>
        <v>0</v>
      </c>
      <c r="K42" s="141">
        <f>'LAUS File'!I681</f>
        <v>0</v>
      </c>
      <c r="L42" s="92"/>
    </row>
    <row r="43" spans="1:12" ht="11.4" customHeight="1">
      <c r="A43" s="139" t="s">
        <v>659</v>
      </c>
      <c r="B43" s="140">
        <f>'LAUS File'!I42</f>
        <v>0</v>
      </c>
      <c r="C43" s="140">
        <f>'LAUS File'!I43</f>
        <v>0</v>
      </c>
      <c r="D43" s="140">
        <f>'LAUS File'!I44</f>
        <v>0</v>
      </c>
      <c r="E43" s="141">
        <f>'LAUS File'!I45</f>
        <v>0</v>
      </c>
      <c r="G43" s="142" t="s">
        <v>793</v>
      </c>
      <c r="H43" s="140">
        <f>'LAUS File'!I694</f>
        <v>0</v>
      </c>
      <c r="I43" s="140">
        <f>'LAUS File'!I695</f>
        <v>0</v>
      </c>
      <c r="J43" s="140">
        <f>'LAUS File'!I696</f>
        <v>0</v>
      </c>
      <c r="K43" s="141">
        <f>'LAUS File'!I697</f>
        <v>0</v>
      </c>
      <c r="L43" s="92"/>
    </row>
    <row r="44" spans="1:12" ht="11.4" customHeight="1">
      <c r="A44" s="139" t="s">
        <v>662</v>
      </c>
      <c r="B44" s="140">
        <f>'LAUS File'!I54</f>
        <v>0</v>
      </c>
      <c r="C44" s="140">
        <f>'LAUS File'!I55</f>
        <v>0</v>
      </c>
      <c r="D44" s="140">
        <f>'LAUS File'!I56</f>
        <v>0</v>
      </c>
      <c r="E44" s="141">
        <f>'LAUS File'!I57</f>
        <v>0</v>
      </c>
      <c r="G44" s="142" t="s">
        <v>794</v>
      </c>
      <c r="H44" s="140">
        <f>'LAUS File'!I698</f>
        <v>0</v>
      </c>
      <c r="I44" s="140">
        <f>'LAUS File'!I699</f>
        <v>0</v>
      </c>
      <c r="J44" s="140">
        <f>'LAUS File'!I700</f>
        <v>0</v>
      </c>
      <c r="K44" s="141">
        <f>'LAUS File'!I701</f>
        <v>0</v>
      </c>
      <c r="L44" s="92"/>
    </row>
    <row r="45" spans="1:12" ht="11.4" customHeight="1">
      <c r="A45" s="139" t="s">
        <v>665</v>
      </c>
      <c r="B45" s="140">
        <f>'LAUS File'!I66</f>
        <v>0</v>
      </c>
      <c r="C45" s="140">
        <f>'LAUS File'!I67</f>
        <v>0</v>
      </c>
      <c r="D45" s="140">
        <f>'LAUS File'!I68</f>
        <v>0</v>
      </c>
      <c r="E45" s="141">
        <f>'LAUS File'!I69</f>
        <v>0</v>
      </c>
      <c r="L45" s="92"/>
    </row>
    <row r="46" spans="1:12" ht="11.4" customHeight="1">
      <c r="A46" s="139" t="s">
        <v>668</v>
      </c>
      <c r="B46" s="140">
        <f>'LAUS File'!I82</f>
        <v>0</v>
      </c>
      <c r="C46" s="140">
        <f>'LAUS File'!I83</f>
        <v>0</v>
      </c>
      <c r="D46" s="140">
        <f>'LAUS File'!I84</f>
        <v>0</v>
      </c>
      <c r="E46" s="141">
        <f>'LAUS File'!I85</f>
        <v>0</v>
      </c>
      <c r="L46" s="92"/>
    </row>
    <row r="47" spans="1:12" ht="11.4" customHeight="1">
      <c r="A47" s="139" t="s">
        <v>669</v>
      </c>
      <c r="B47" s="140">
        <f>'LAUS File'!I86</f>
        <v>0</v>
      </c>
      <c r="C47" s="140">
        <f>'LAUS File'!I87</f>
        <v>0</v>
      </c>
      <c r="D47" s="140">
        <f>'LAUS File'!I88</f>
        <v>0</v>
      </c>
      <c r="E47" s="141">
        <f>'LAUS File'!I89</f>
        <v>0</v>
      </c>
      <c r="G47" s="83" t="s">
        <v>159</v>
      </c>
      <c r="H47" s="95"/>
      <c r="I47" s="95"/>
      <c r="J47" s="95"/>
      <c r="K47" s="94"/>
      <c r="L47" s="92"/>
    </row>
    <row r="48" spans="1:12" ht="11.4" customHeight="1">
      <c r="A48" s="139" t="s">
        <v>677</v>
      </c>
      <c r="B48" s="140">
        <f>'LAUS File'!I130</f>
        <v>0</v>
      </c>
      <c r="C48" s="140">
        <f>'LAUS File'!I131</f>
        <v>0</v>
      </c>
      <c r="D48" s="140">
        <f>'LAUS File'!I132</f>
        <v>0</v>
      </c>
      <c r="E48" s="141">
        <f>'LAUS File'!I133</f>
        <v>0</v>
      </c>
      <c r="G48" s="83"/>
      <c r="H48" s="95">
        <f>'LAUS File'!I814</f>
        <v>0</v>
      </c>
      <c r="I48" s="95">
        <f>'LAUS File'!I815</f>
        <v>0</v>
      </c>
      <c r="J48" s="95">
        <f>'LAUS File'!I816</f>
        <v>0</v>
      </c>
      <c r="K48" s="94">
        <f>'LAUS File'!I817</f>
        <v>0</v>
      </c>
      <c r="L48" s="92"/>
    </row>
    <row r="49" spans="1:14" ht="11.4" customHeight="1">
      <c r="A49" s="139" t="s">
        <v>680</v>
      </c>
      <c r="B49" s="140">
        <f>'LAUS File'!I142</f>
        <v>0</v>
      </c>
      <c r="C49" s="140">
        <f>'LAUS File'!I143</f>
        <v>0</v>
      </c>
      <c r="D49" s="140">
        <f>'LAUS File'!I144</f>
        <v>0</v>
      </c>
      <c r="E49" s="141">
        <f>'LAUS File'!I145</f>
        <v>0</v>
      </c>
      <c r="G49" s="142" t="s">
        <v>666</v>
      </c>
      <c r="H49" s="144">
        <f>'LAUS File'!I70</f>
        <v>0</v>
      </c>
      <c r="I49" s="144">
        <f>'LAUS File'!I71</f>
        <v>0</v>
      </c>
      <c r="J49" s="144">
        <f>'LAUS File'!I72</f>
        <v>0</v>
      </c>
      <c r="K49" s="141">
        <f>'LAUS File'!I73</f>
        <v>0</v>
      </c>
      <c r="L49" s="92"/>
    </row>
    <row r="50" spans="1:14" ht="11.4" customHeight="1">
      <c r="A50" s="139" t="s">
        <v>681</v>
      </c>
      <c r="B50" s="140">
        <f>'LAUS File'!I146</f>
        <v>0</v>
      </c>
      <c r="C50" s="140">
        <f>'LAUS File'!I147</f>
        <v>0</v>
      </c>
      <c r="D50" s="140">
        <f>'LAUS File'!I148</f>
        <v>0</v>
      </c>
      <c r="E50" s="141">
        <f>'LAUS File'!I149</f>
        <v>0</v>
      </c>
      <c r="G50" s="142" t="s">
        <v>671</v>
      </c>
      <c r="H50" s="144">
        <f>'LAUS File'!I94</f>
        <v>0</v>
      </c>
      <c r="I50" s="144">
        <f>'LAUS File'!I95</f>
        <v>0</v>
      </c>
      <c r="J50" s="144">
        <f>'LAUS File'!I96</f>
        <v>0</v>
      </c>
      <c r="K50" s="141">
        <f>'LAUS File'!I97</f>
        <v>0</v>
      </c>
      <c r="L50" s="92"/>
    </row>
    <row r="51" spans="1:14" ht="11.4" customHeight="1">
      <c r="A51" s="139" t="s">
        <v>684</v>
      </c>
      <c r="B51" s="140">
        <f>'LAUS File'!I158</f>
        <v>0</v>
      </c>
      <c r="C51" s="140">
        <f>'LAUS File'!I159</f>
        <v>0</v>
      </c>
      <c r="D51" s="140">
        <f>'LAUS File'!I160</f>
        <v>0</v>
      </c>
      <c r="E51" s="141">
        <f>'LAUS File'!I161</f>
        <v>0</v>
      </c>
      <c r="G51" s="142" t="s">
        <v>695</v>
      </c>
      <c r="H51" s="144">
        <f>'LAUS File'!I214</f>
        <v>0</v>
      </c>
      <c r="I51" s="144">
        <f>'LAUS File'!I215</f>
        <v>0</v>
      </c>
      <c r="J51" s="144">
        <f>'LAUS File'!I216</f>
        <v>0</v>
      </c>
      <c r="K51" s="141">
        <f>'LAUS File'!I217</f>
        <v>0</v>
      </c>
      <c r="L51" s="92"/>
    </row>
    <row r="52" spans="1:14" ht="11.4" customHeight="1">
      <c r="A52" s="139" t="s">
        <v>686</v>
      </c>
      <c r="B52" s="140">
        <f>'LAUS File'!I166</f>
        <v>0</v>
      </c>
      <c r="C52" s="140">
        <f>'LAUS File'!I167</f>
        <v>0</v>
      </c>
      <c r="D52" s="140">
        <f>'LAUS File'!I168</f>
        <v>0</v>
      </c>
      <c r="E52" s="141">
        <f>'LAUS File'!I169</f>
        <v>0</v>
      </c>
      <c r="G52" s="142" t="s">
        <v>707</v>
      </c>
      <c r="H52" s="144">
        <f>'LAUS File'!I278</f>
        <v>0</v>
      </c>
      <c r="I52" s="144">
        <f>'LAUS File'!I279</f>
        <v>0</v>
      </c>
      <c r="J52" s="144">
        <f>'LAUS File'!I280</f>
        <v>0</v>
      </c>
      <c r="K52" s="141">
        <f>'LAUS File'!I281</f>
        <v>0</v>
      </c>
      <c r="L52" s="92"/>
    </row>
    <row r="53" spans="1:14" ht="11.4" customHeight="1">
      <c r="A53" s="139" t="s">
        <v>687</v>
      </c>
      <c r="B53" s="140">
        <f>'LAUS File'!I170</f>
        <v>0</v>
      </c>
      <c r="C53" s="140">
        <f>'LAUS File'!I171</f>
        <v>0</v>
      </c>
      <c r="D53" s="140">
        <f>'LAUS File'!I172</f>
        <v>0</v>
      </c>
      <c r="E53" s="141">
        <f>'LAUS File'!I173</f>
        <v>0</v>
      </c>
      <c r="G53" s="142" t="s">
        <v>709</v>
      </c>
      <c r="H53" s="144">
        <f>'LAUS File'!I286</f>
        <v>0</v>
      </c>
      <c r="I53" s="144">
        <f>'LAUS File'!I287</f>
        <v>0</v>
      </c>
      <c r="J53" s="144">
        <f>'LAUS File'!I288</f>
        <v>0</v>
      </c>
      <c r="K53" s="141">
        <f>'LAUS File'!I289</f>
        <v>0</v>
      </c>
      <c r="L53" s="92"/>
    </row>
    <row r="54" spans="1:14" ht="11.4" customHeight="1">
      <c r="A54" s="139" t="s">
        <v>689</v>
      </c>
      <c r="B54" s="140">
        <f>'LAUS File'!I190</f>
        <v>0</v>
      </c>
      <c r="C54" s="140">
        <f>'LAUS File'!I191</f>
        <v>0</v>
      </c>
      <c r="D54" s="140">
        <f>'LAUS File'!I192</f>
        <v>0</v>
      </c>
      <c r="E54" s="141">
        <f>'LAUS File'!I193</f>
        <v>0</v>
      </c>
      <c r="G54" s="142" t="s">
        <v>722</v>
      </c>
      <c r="H54" s="144">
        <f>'LAUS File'!I342</f>
        <v>0</v>
      </c>
      <c r="I54" s="144">
        <f>'LAUS File'!I343</f>
        <v>0</v>
      </c>
      <c r="J54" s="144">
        <f>'LAUS File'!I344</f>
        <v>0</v>
      </c>
      <c r="K54" s="141">
        <f>'LAUS File'!I345</f>
        <v>0</v>
      </c>
      <c r="L54" s="92"/>
    </row>
    <row r="55" spans="1:14" ht="11.4" customHeight="1">
      <c r="A55" s="139" t="s">
        <v>691</v>
      </c>
      <c r="B55" s="140">
        <f>'LAUS File'!I198</f>
        <v>0</v>
      </c>
      <c r="C55" s="140">
        <f>'LAUS File'!I199</f>
        <v>0</v>
      </c>
      <c r="D55" s="140">
        <f>'LAUS File'!I200</f>
        <v>0</v>
      </c>
      <c r="E55" s="141">
        <f>'LAUS File'!I201</f>
        <v>0</v>
      </c>
      <c r="G55" s="142" t="s">
        <v>726</v>
      </c>
      <c r="H55" s="144">
        <f>'LAUS File'!I358</f>
        <v>0</v>
      </c>
      <c r="I55" s="144">
        <f>'LAUS File'!I359</f>
        <v>0</v>
      </c>
      <c r="J55" s="144">
        <f>'LAUS File'!I360</f>
        <v>0</v>
      </c>
      <c r="K55" s="141">
        <f>'LAUS File'!I361</f>
        <v>0</v>
      </c>
      <c r="L55" s="92"/>
    </row>
    <row r="56" spans="1:14" ht="11.4" customHeight="1">
      <c r="A56" s="139" t="s">
        <v>692</v>
      </c>
      <c r="B56" s="140">
        <f>'LAUS File'!I202</f>
        <v>0</v>
      </c>
      <c r="C56" s="140">
        <f>'LAUS File'!I203</f>
        <v>0</v>
      </c>
      <c r="D56" s="140">
        <f>'LAUS File'!I204</f>
        <v>0</v>
      </c>
      <c r="E56" s="141">
        <f>'LAUS File'!I205</f>
        <v>0</v>
      </c>
      <c r="G56" s="142" t="s">
        <v>730</v>
      </c>
      <c r="H56" s="144">
        <f>'LAUS File'!I374</f>
        <v>0</v>
      </c>
      <c r="I56" s="144">
        <f>'LAUS File'!I375</f>
        <v>0</v>
      </c>
      <c r="J56" s="144">
        <f>'LAUS File'!I376</f>
        <v>0</v>
      </c>
      <c r="K56" s="141">
        <f>'LAUS File'!I377</f>
        <v>0</v>
      </c>
      <c r="L56" s="92"/>
    </row>
    <row r="57" spans="1:14" ht="11.4" customHeight="1">
      <c r="A57" s="139" t="s">
        <v>693</v>
      </c>
      <c r="B57" s="140">
        <f>'LAUS File'!I206</f>
        <v>0</v>
      </c>
      <c r="C57" s="140">
        <f>'LAUS File'!I207</f>
        <v>0</v>
      </c>
      <c r="D57" s="140">
        <f>'LAUS File'!I208</f>
        <v>0</v>
      </c>
      <c r="E57" s="141">
        <f>'LAUS File'!I209</f>
        <v>0</v>
      </c>
      <c r="G57" s="142" t="s">
        <v>159</v>
      </c>
      <c r="H57" s="144">
        <f>'LAUS File'!I410</f>
        <v>0</v>
      </c>
      <c r="I57" s="144">
        <f>'LAUS File'!I411</f>
        <v>0</v>
      </c>
      <c r="J57" s="144">
        <f>'LAUS File'!I412</f>
        <v>0</v>
      </c>
      <c r="K57" s="141">
        <f>'LAUS File'!I413</f>
        <v>0</v>
      </c>
      <c r="L57" s="92"/>
    </row>
    <row r="58" spans="1:14" ht="11.4" customHeight="1">
      <c r="A58" s="139" t="s">
        <v>694</v>
      </c>
      <c r="B58" s="140">
        <f>'LAUS File'!I210</f>
        <v>0</v>
      </c>
      <c r="C58" s="140">
        <f>'LAUS File'!I211</f>
        <v>0</v>
      </c>
      <c r="D58" s="140">
        <f>'LAUS File'!I212</f>
        <v>0</v>
      </c>
      <c r="E58" s="141">
        <f>'LAUS File'!I213</f>
        <v>0</v>
      </c>
      <c r="G58" s="142" t="s">
        <v>739</v>
      </c>
      <c r="H58" s="144">
        <f>'LAUS File'!I434</f>
        <v>0</v>
      </c>
      <c r="I58" s="144">
        <f>'LAUS File'!I435</f>
        <v>0</v>
      </c>
      <c r="J58" s="144">
        <f>'LAUS File'!I436</f>
        <v>0</v>
      </c>
      <c r="K58" s="141">
        <f>'LAUS File'!I437</f>
        <v>0</v>
      </c>
      <c r="L58" s="92"/>
    </row>
    <row r="59" spans="1:14" ht="11.4" customHeight="1">
      <c r="A59" s="139" t="s">
        <v>697</v>
      </c>
      <c r="B59" s="140">
        <f>'LAUS File'!I226</f>
        <v>0</v>
      </c>
      <c r="C59" s="140">
        <f>'LAUS File'!I227</f>
        <v>0</v>
      </c>
      <c r="D59" s="140">
        <f>'LAUS File'!I228</f>
        <v>0</v>
      </c>
      <c r="E59" s="141">
        <f>'LAUS File'!I229</f>
        <v>0</v>
      </c>
      <c r="G59" s="142" t="s">
        <v>741</v>
      </c>
      <c r="H59" s="144">
        <f>'LAUS File'!I442</f>
        <v>0</v>
      </c>
      <c r="I59" s="144">
        <f>'LAUS File'!I443</f>
        <v>0</v>
      </c>
      <c r="J59" s="144">
        <f>'LAUS File'!I444</f>
        <v>0</v>
      </c>
      <c r="K59" s="141">
        <f>'LAUS File'!I445</f>
        <v>0</v>
      </c>
      <c r="L59" s="92"/>
    </row>
    <row r="60" spans="1:14" ht="11.4" customHeight="1">
      <c r="A60" s="139" t="s">
        <v>698</v>
      </c>
      <c r="B60" s="140">
        <f>'LAUS File'!I230</f>
        <v>0</v>
      </c>
      <c r="C60" s="140">
        <f>'LAUS File'!I231</f>
        <v>0</v>
      </c>
      <c r="D60" s="140">
        <f>'LAUS File'!I232</f>
        <v>0</v>
      </c>
      <c r="E60" s="141">
        <f>'LAUS File'!I233</f>
        <v>0</v>
      </c>
      <c r="G60" s="142" t="s">
        <v>746</v>
      </c>
      <c r="H60" s="144">
        <f>'LAUS File'!I466</f>
        <v>0</v>
      </c>
      <c r="I60" s="144">
        <f>'LAUS File'!I467</f>
        <v>0</v>
      </c>
      <c r="J60" s="144">
        <f>'LAUS File'!I468</f>
        <v>0</v>
      </c>
      <c r="K60" s="141">
        <f>'LAUS File'!I469</f>
        <v>0</v>
      </c>
      <c r="L60" s="92"/>
    </row>
    <row r="61" spans="1:14" ht="11.4" customHeight="1">
      <c r="A61" s="139" t="s">
        <v>161</v>
      </c>
      <c r="B61" s="140">
        <f>'LAUS File'!I234</f>
        <v>0</v>
      </c>
      <c r="C61" s="140">
        <f>'LAUS File'!I235</f>
        <v>0</v>
      </c>
      <c r="D61" s="140">
        <f>'LAUS File'!I236</f>
        <v>0</v>
      </c>
      <c r="E61" s="141">
        <f>'LAUS File'!I237</f>
        <v>0</v>
      </c>
      <c r="G61" s="142" t="s">
        <v>781</v>
      </c>
      <c r="H61" s="144">
        <f>'LAUS File'!I630</f>
        <v>0</v>
      </c>
      <c r="I61" s="144">
        <f>'LAUS File'!I631</f>
        <v>0</v>
      </c>
      <c r="J61" s="144">
        <f>'LAUS File'!I632</f>
        <v>0</v>
      </c>
      <c r="K61" s="141">
        <f>'LAUS File'!I633</f>
        <v>0</v>
      </c>
      <c r="L61" s="92"/>
    </row>
    <row r="62" spans="1:14" ht="11.4" customHeight="1">
      <c r="A62" s="139" t="s">
        <v>699</v>
      </c>
      <c r="B62" s="140">
        <f>'LAUS File'!I238</f>
        <v>0</v>
      </c>
      <c r="C62" s="140">
        <f>'LAUS File'!I239</f>
        <v>0</v>
      </c>
      <c r="D62" s="140">
        <f>'LAUS File'!I240</f>
        <v>0</v>
      </c>
      <c r="E62" s="141">
        <f>'LAUS File'!I241</f>
        <v>0</v>
      </c>
      <c r="G62" s="142" t="s">
        <v>788</v>
      </c>
      <c r="H62" s="144">
        <f>'LAUS File'!I662</f>
        <v>0</v>
      </c>
      <c r="I62" s="144">
        <f>'LAUS File'!I663</f>
        <v>0</v>
      </c>
      <c r="J62" s="144">
        <f>'LAUS File'!I664</f>
        <v>0</v>
      </c>
      <c r="K62" s="141">
        <f>'LAUS File'!I665</f>
        <v>0</v>
      </c>
      <c r="L62" s="92"/>
    </row>
    <row r="63" spans="1:14" ht="11.4" customHeight="1">
      <c r="A63" s="139" t="s">
        <v>700</v>
      </c>
      <c r="B63" s="140">
        <f>'LAUS File'!I246</f>
        <v>0</v>
      </c>
      <c r="C63" s="140">
        <f>'LAUS File'!I247</f>
        <v>0</v>
      </c>
      <c r="D63" s="140">
        <f>'LAUS File'!I248</f>
        <v>0</v>
      </c>
      <c r="E63" s="141">
        <f>'LAUS File'!I249</f>
        <v>0</v>
      </c>
      <c r="G63" s="142" t="s">
        <v>796</v>
      </c>
      <c r="H63" s="144">
        <f>'LAUS File'!I706</f>
        <v>0</v>
      </c>
      <c r="I63" s="144">
        <f>'LAUS File'!I707</f>
        <v>0</v>
      </c>
      <c r="J63" s="144">
        <f>'LAUS File'!I708</f>
        <v>0</v>
      </c>
      <c r="K63" s="141">
        <f>'LAUS File'!I709</f>
        <v>0</v>
      </c>
      <c r="L63" s="92"/>
      <c r="N63" s="96"/>
    </row>
    <row r="64" spans="1:14" ht="11.4" customHeight="1">
      <c r="A64" s="139" t="s">
        <v>702</v>
      </c>
      <c r="B64" s="140">
        <f>'LAUS File'!I254</f>
        <v>0</v>
      </c>
      <c r="C64" s="140">
        <f>'LAUS File'!I255</f>
        <v>0</v>
      </c>
      <c r="D64" s="140">
        <f>'LAUS File'!I256</f>
        <v>0</v>
      </c>
      <c r="E64" s="141">
        <f>'LAUS File'!I257</f>
        <v>0</v>
      </c>
      <c r="H64" s="87"/>
      <c r="I64" s="87"/>
      <c r="J64" s="87"/>
      <c r="K64" s="91"/>
      <c r="L64" s="92"/>
      <c r="N64" s="96"/>
    </row>
    <row r="65" spans="1:14" ht="11.4" customHeight="1">
      <c r="A65" s="139" t="s">
        <v>704</v>
      </c>
      <c r="B65" s="140">
        <f>'LAUS File'!I262</f>
        <v>0</v>
      </c>
      <c r="C65" s="140">
        <f>'LAUS File'!I263</f>
        <v>0</v>
      </c>
      <c r="D65" s="140">
        <f>'LAUS File'!I264</f>
        <v>0</v>
      </c>
      <c r="E65" s="141">
        <f>'LAUS File'!I265</f>
        <v>0</v>
      </c>
      <c r="H65" s="87"/>
      <c r="I65" s="87"/>
      <c r="J65" s="87"/>
      <c r="K65" s="91"/>
      <c r="L65" s="92"/>
      <c r="N65" s="96"/>
    </row>
    <row r="66" spans="1:14" ht="11.4" customHeight="1">
      <c r="A66" s="139" t="s">
        <v>708</v>
      </c>
      <c r="B66" s="140">
        <f>'LAUS File'!I282</f>
        <v>0</v>
      </c>
      <c r="C66" s="140">
        <f>'LAUS File'!I283</f>
        <v>0</v>
      </c>
      <c r="D66" s="140">
        <f>'LAUS File'!I284</f>
        <v>0</v>
      </c>
      <c r="E66" s="141">
        <f>'LAUS File'!I285</f>
        <v>0</v>
      </c>
      <c r="H66" s="87"/>
      <c r="I66" s="87"/>
      <c r="J66" s="87"/>
      <c r="K66" s="91"/>
      <c r="L66" s="92"/>
      <c r="N66" s="96"/>
    </row>
    <row r="67" spans="1:14" ht="11.4" customHeight="1">
      <c r="A67" s="139" t="s">
        <v>158</v>
      </c>
      <c r="B67" s="140">
        <f>'LAUS File'!I294</f>
        <v>0</v>
      </c>
      <c r="C67" s="140">
        <f>'LAUS File'!I295</f>
        <v>0</v>
      </c>
      <c r="D67" s="140">
        <f>'LAUS File'!I296</f>
        <v>0</v>
      </c>
      <c r="E67" s="141">
        <f>'LAUS File'!I297</f>
        <v>0</v>
      </c>
      <c r="H67" s="96"/>
      <c r="I67" s="96"/>
      <c r="J67" s="96"/>
      <c r="K67" s="96"/>
      <c r="L67" s="96"/>
      <c r="N67" s="96"/>
    </row>
    <row r="68" spans="1:14" ht="11.4" customHeight="1">
      <c r="A68" s="77"/>
      <c r="B68" s="87"/>
      <c r="C68" s="87"/>
      <c r="D68" s="87"/>
      <c r="E68" s="88"/>
      <c r="H68" s="96"/>
      <c r="I68" s="96"/>
      <c r="J68" s="96"/>
      <c r="K68" s="96"/>
      <c r="L68" s="96"/>
      <c r="N68" s="96"/>
    </row>
    <row r="69" spans="1:14" ht="11.4" customHeight="1">
      <c r="A69" s="90"/>
      <c r="B69" s="87"/>
      <c r="C69" s="87"/>
      <c r="D69" s="87"/>
      <c r="E69" s="88"/>
      <c r="H69" s="96"/>
      <c r="I69" s="96"/>
      <c r="J69" s="96"/>
      <c r="K69" s="97"/>
      <c r="L69" s="97"/>
      <c r="N69" s="96"/>
    </row>
    <row r="70" spans="1:14" ht="11.4" customHeight="1">
      <c r="A70" s="90"/>
      <c r="B70" s="87"/>
      <c r="C70" s="87"/>
      <c r="D70" s="87"/>
      <c r="E70" s="88"/>
      <c r="H70" s="96"/>
      <c r="I70" s="96"/>
      <c r="J70" s="96"/>
      <c r="K70" s="97"/>
      <c r="L70" s="97"/>
    </row>
    <row r="71" spans="1:14" ht="11.4" customHeight="1">
      <c r="A71" s="90"/>
      <c r="B71" s="87"/>
      <c r="C71" s="87"/>
      <c r="D71" s="87"/>
      <c r="E71" s="88"/>
      <c r="H71" s="96"/>
      <c r="I71" s="96"/>
      <c r="J71" s="96"/>
      <c r="K71" s="97"/>
      <c r="L71" s="97"/>
    </row>
    <row r="72" spans="1:14" ht="11.4" customHeight="1">
      <c r="A72" s="90"/>
      <c r="B72" s="87"/>
      <c r="C72" s="87"/>
      <c r="D72" s="87"/>
      <c r="E72" s="88"/>
      <c r="H72" s="96"/>
      <c r="I72" s="96"/>
      <c r="J72" s="96"/>
      <c r="K72" s="97"/>
      <c r="L72" s="97"/>
    </row>
    <row r="73" spans="1:14" ht="11.4" customHeight="1">
      <c r="A73" s="90"/>
      <c r="B73" s="87"/>
      <c r="C73" s="87"/>
      <c r="D73" s="87"/>
      <c r="E73" s="88"/>
      <c r="H73" s="96"/>
      <c r="I73" s="96"/>
      <c r="J73" s="96"/>
      <c r="K73" s="97"/>
      <c r="L73" s="97"/>
    </row>
    <row r="74" spans="1:14" ht="11.4" customHeight="1">
      <c r="A74" s="77"/>
      <c r="B74" s="87"/>
      <c r="C74" s="87"/>
      <c r="D74" s="87"/>
      <c r="E74" s="88"/>
      <c r="H74" s="96"/>
      <c r="I74" s="96"/>
      <c r="J74" s="96"/>
      <c r="K74" s="96"/>
      <c r="L74" s="96"/>
    </row>
    <row r="75" spans="1:14" ht="5.15" customHeight="1">
      <c r="A75" s="77"/>
      <c r="B75" s="98"/>
      <c r="C75" s="98"/>
      <c r="D75" s="98"/>
      <c r="E75" s="91"/>
      <c r="G75" s="96" t="s">
        <v>579</v>
      </c>
      <c r="H75" s="96"/>
      <c r="I75" s="96"/>
      <c r="J75" s="96"/>
      <c r="K75" s="96"/>
      <c r="L75" s="96"/>
    </row>
    <row r="76" spans="1:14" ht="11.15" customHeight="1">
      <c r="A76" s="58" t="s">
        <v>568</v>
      </c>
      <c r="B76" s="58"/>
      <c r="C76" s="58"/>
      <c r="D76" s="58"/>
      <c r="E76" s="59"/>
      <c r="F76" s="60" t="s">
        <v>580</v>
      </c>
      <c r="G76" s="58"/>
      <c r="H76" s="58"/>
      <c r="I76" s="58"/>
      <c r="J76" s="58"/>
      <c r="K76" s="61" t="str">
        <f>K1</f>
        <v>Technical Contact (860)263-6293</v>
      </c>
      <c r="L76" s="61"/>
    </row>
    <row r="77" spans="1:14" ht="11.15" customHeight="1">
      <c r="A77" s="58" t="s">
        <v>5</v>
      </c>
      <c r="B77" s="58"/>
      <c r="C77" s="58"/>
      <c r="D77" s="58"/>
      <c r="E77" s="59"/>
      <c r="F77" s="58"/>
      <c r="G77" s="58"/>
      <c r="H77" s="58"/>
      <c r="I77" s="58"/>
      <c r="J77" s="61" t="s">
        <v>571</v>
      </c>
      <c r="K77" s="59"/>
      <c r="L77" s="59"/>
    </row>
    <row r="78" spans="1:14" ht="11.15" customHeight="1">
      <c r="A78" s="63" t="s">
        <v>572</v>
      </c>
      <c r="B78" s="58"/>
      <c r="C78" s="58"/>
      <c r="D78" s="58"/>
      <c r="E78" s="59"/>
      <c r="F78" s="58"/>
      <c r="G78" s="58"/>
      <c r="H78" s="58"/>
      <c r="I78" s="58"/>
      <c r="J78" s="58"/>
      <c r="K78" s="64" t="s">
        <v>573</v>
      </c>
      <c r="L78" s="64"/>
    </row>
    <row r="79" spans="1:14" ht="25">
      <c r="A79" s="158" t="s">
        <v>214</v>
      </c>
      <c r="B79" s="158"/>
      <c r="C79" s="158"/>
      <c r="D79" s="158"/>
      <c r="E79" s="158"/>
      <c r="F79" s="158"/>
      <c r="G79" s="158"/>
      <c r="H79" s="158"/>
      <c r="I79" s="158"/>
      <c r="J79" s="158"/>
      <c r="K79" s="158"/>
      <c r="L79" s="65"/>
    </row>
    <row r="80" spans="1:14" s="67" customFormat="1" ht="12.9" customHeight="1">
      <c r="A80" s="165" t="s">
        <v>574</v>
      </c>
      <c r="B80" s="165"/>
      <c r="C80" s="165"/>
      <c r="D80" s="165"/>
      <c r="E80" s="165"/>
      <c r="F80" s="165"/>
      <c r="G80" s="165"/>
      <c r="H80" s="165"/>
      <c r="I80" s="165"/>
      <c r="J80" s="165"/>
      <c r="K80" s="165"/>
      <c r="L80" s="66"/>
    </row>
    <row r="81" spans="1:12" ht="12.9" customHeight="1">
      <c r="A81" s="166" t="s">
        <v>575</v>
      </c>
      <c r="B81" s="166"/>
      <c r="C81" s="166"/>
      <c r="D81" s="166"/>
      <c r="E81" s="166"/>
      <c r="F81" s="166"/>
      <c r="G81" s="166"/>
      <c r="H81" s="166"/>
      <c r="I81" s="166"/>
      <c r="J81" s="166"/>
      <c r="K81" s="166"/>
      <c r="L81" s="68"/>
    </row>
    <row r="82" spans="1:12" ht="12" customHeight="1">
      <c r="A82" s="162" t="str">
        <f>+A7</f>
        <v>MAY 2026</v>
      </c>
      <c r="B82" s="162"/>
      <c r="C82" s="162"/>
      <c r="D82" s="162"/>
      <c r="E82" s="162"/>
      <c r="F82" s="162"/>
      <c r="G82" s="162"/>
      <c r="H82" s="162"/>
      <c r="I82" s="162"/>
      <c r="J82" s="162"/>
      <c r="K82" s="162"/>
      <c r="L82" s="69"/>
    </row>
    <row r="83" spans="1:12" ht="5.15" customHeight="1">
      <c r="A83" s="70" t="s">
        <v>148</v>
      </c>
      <c r="B83" s="71"/>
      <c r="C83" s="71"/>
      <c r="D83" s="71"/>
      <c r="F83" s="71"/>
      <c r="G83" s="71"/>
      <c r="H83" s="71"/>
      <c r="I83" s="71"/>
      <c r="J83" s="71"/>
      <c r="K83" s="71"/>
      <c r="L83" s="71"/>
    </row>
    <row r="84" spans="1:12" ht="11.4" customHeight="1">
      <c r="A84" s="163" t="s">
        <v>576</v>
      </c>
      <c r="B84" s="163"/>
      <c r="C84" s="163"/>
      <c r="D84" s="163"/>
      <c r="E84" s="163"/>
      <c r="F84" s="163"/>
      <c r="G84" s="163"/>
      <c r="H84" s="163"/>
      <c r="I84" s="163"/>
      <c r="J84" s="163"/>
      <c r="K84" s="163"/>
      <c r="L84" s="73"/>
    </row>
    <row r="85" spans="1:12" ht="5.15" customHeight="1">
      <c r="A85" s="70" t="s">
        <v>148</v>
      </c>
      <c r="B85" s="99"/>
      <c r="C85" s="73"/>
      <c r="D85" s="100"/>
      <c r="E85" s="101"/>
      <c r="F85" s="73"/>
      <c r="G85" s="73"/>
      <c r="H85" s="73"/>
      <c r="I85" s="73"/>
      <c r="J85" s="73"/>
      <c r="K85" s="73"/>
      <c r="L85" s="73"/>
    </row>
    <row r="86" spans="1:12" s="102" customFormat="1" ht="11.4" customHeight="1">
      <c r="A86" s="74" t="s">
        <v>577</v>
      </c>
      <c r="B86" s="75" t="s">
        <v>169</v>
      </c>
      <c r="C86" s="75" t="s">
        <v>578</v>
      </c>
      <c r="D86" s="75" t="s">
        <v>168</v>
      </c>
      <c r="E86" s="76" t="s">
        <v>154</v>
      </c>
      <c r="F86" s="77"/>
      <c r="G86" s="74" t="s">
        <v>577</v>
      </c>
      <c r="H86" s="75" t="s">
        <v>169</v>
      </c>
      <c r="I86" s="75" t="s">
        <v>578</v>
      </c>
      <c r="J86" s="75" t="s">
        <v>168</v>
      </c>
      <c r="K86" s="76" t="s">
        <v>154</v>
      </c>
      <c r="L86" s="75"/>
    </row>
    <row r="87" spans="1:12" s="102" customFormat="1" ht="5.15" customHeight="1">
      <c r="A87" s="74"/>
      <c r="B87" s="75"/>
      <c r="C87" s="75"/>
      <c r="D87" s="75"/>
      <c r="E87" s="76"/>
      <c r="F87" s="77"/>
      <c r="G87" s="74"/>
      <c r="H87" s="75"/>
      <c r="I87" s="75"/>
      <c r="J87" s="75"/>
      <c r="K87" s="76"/>
      <c r="L87" s="75"/>
    </row>
    <row r="88" spans="1:12" ht="11.4" customHeight="1">
      <c r="A88" s="83" t="s">
        <v>801</v>
      </c>
      <c r="B88" s="81"/>
      <c r="C88" s="81"/>
      <c r="D88" s="81"/>
      <c r="E88" s="82"/>
      <c r="G88" s="80" t="s">
        <v>587</v>
      </c>
      <c r="H88" s="81"/>
      <c r="I88" s="81"/>
      <c r="J88" s="81"/>
      <c r="K88" s="82"/>
    </row>
    <row r="89" spans="1:12" ht="11.4" customHeight="1">
      <c r="A89" s="81"/>
      <c r="B89" s="95">
        <f>'LAUS File'!I818</f>
        <v>0</v>
      </c>
      <c r="C89" s="95">
        <f>'LAUS File'!I819</f>
        <v>0</v>
      </c>
      <c r="D89" s="95">
        <f>'LAUS File'!I820</f>
        <v>0</v>
      </c>
      <c r="E89" s="94">
        <f>'LAUS File'!I821</f>
        <v>0</v>
      </c>
      <c r="G89" s="83"/>
      <c r="H89" s="95">
        <f>'LAUS File'!I830</f>
        <v>0</v>
      </c>
      <c r="I89" s="95">
        <f>'LAUS File'!I831</f>
        <v>0</v>
      </c>
      <c r="J89" s="95">
        <f>'LAUS File'!I832</f>
        <v>0</v>
      </c>
      <c r="K89" s="94">
        <f>'LAUS File'!I833</f>
        <v>0</v>
      </c>
    </row>
    <row r="90" spans="1:12" ht="11.4" customHeight="1">
      <c r="A90" s="142" t="s">
        <v>670</v>
      </c>
      <c r="B90" s="144">
        <f>'LAUS File'!I90</f>
        <v>0</v>
      </c>
      <c r="C90" s="144">
        <f>'LAUS File'!I91</f>
        <v>0</v>
      </c>
      <c r="D90" s="144">
        <f>'LAUS File'!I92</f>
        <v>0</v>
      </c>
      <c r="E90" s="141">
        <f>'LAUS File'!I93</f>
        <v>0</v>
      </c>
      <c r="G90" s="139" t="s">
        <v>663</v>
      </c>
      <c r="H90" s="144">
        <f>'LAUS File'!I58</f>
        <v>0</v>
      </c>
      <c r="I90" s="144">
        <f>'LAUS File'!I59</f>
        <v>0</v>
      </c>
      <c r="J90" s="144">
        <f>'LAUS File'!I60</f>
        <v>0</v>
      </c>
      <c r="K90" s="141">
        <f>'LAUS File'!I61</f>
        <v>0</v>
      </c>
    </row>
    <row r="91" spans="1:12" ht="11.4" customHeight="1">
      <c r="A91" s="142" t="s">
        <v>682</v>
      </c>
      <c r="B91" s="144">
        <f>'LAUS File'!I150</f>
        <v>0</v>
      </c>
      <c r="C91" s="144">
        <f>'LAUS File'!I151</f>
        <v>0</v>
      </c>
      <c r="D91" s="144">
        <f>'LAUS File'!I152</f>
        <v>0</v>
      </c>
      <c r="E91" s="141">
        <f>'LAUS File'!I153</f>
        <v>0</v>
      </c>
      <c r="G91" s="142" t="s">
        <v>674</v>
      </c>
      <c r="H91" s="145">
        <f>'LAUS File'!I118</f>
        <v>0</v>
      </c>
      <c r="I91" s="145">
        <f>'LAUS File'!I119</f>
        <v>0</v>
      </c>
      <c r="J91" s="145">
        <f>'LAUS File'!I120</f>
        <v>0</v>
      </c>
      <c r="K91" s="141">
        <f>'LAUS File'!I121</f>
        <v>0</v>
      </c>
    </row>
    <row r="92" spans="1:12" ht="11.4" customHeight="1">
      <c r="A92" s="142" t="s">
        <v>696</v>
      </c>
      <c r="B92" s="144">
        <f>'LAUS File'!I218</f>
        <v>0</v>
      </c>
      <c r="C92" s="144">
        <f>'LAUS File'!I219</f>
        <v>0</v>
      </c>
      <c r="D92" s="144">
        <f>'LAUS File'!I220</f>
        <v>0</v>
      </c>
      <c r="E92" s="141">
        <f>'LAUS File'!I221</f>
        <v>0</v>
      </c>
      <c r="G92" s="142" t="s">
        <v>675</v>
      </c>
      <c r="H92" s="144">
        <f>'LAUS File'!I122</f>
        <v>0</v>
      </c>
      <c r="I92" s="144">
        <f>'LAUS File'!I123</f>
        <v>0</v>
      </c>
      <c r="J92" s="144">
        <f>'LAUS File'!I124</f>
        <v>0</v>
      </c>
      <c r="K92" s="141">
        <f>'LAUS File'!I125</f>
        <v>0</v>
      </c>
    </row>
    <row r="93" spans="1:12" ht="11.4" customHeight="1">
      <c r="A93" s="142" t="s">
        <v>701</v>
      </c>
      <c r="B93" s="144">
        <f>'LAUS File'!I250</f>
        <v>0</v>
      </c>
      <c r="C93" s="144">
        <f>'LAUS File'!I251</f>
        <v>0</v>
      </c>
      <c r="D93" s="144">
        <f>'LAUS File'!I252</f>
        <v>0</v>
      </c>
      <c r="E93" s="141">
        <f>'LAUS File'!I253</f>
        <v>0</v>
      </c>
      <c r="G93" s="142" t="s">
        <v>683</v>
      </c>
      <c r="H93" s="144">
        <f>'LAUS File'!I154</f>
        <v>0</v>
      </c>
      <c r="I93" s="144">
        <f>'LAUS File'!I155</f>
        <v>0</v>
      </c>
      <c r="J93" s="144">
        <f>'LAUS File'!I156</f>
        <v>0</v>
      </c>
      <c r="K93" s="141">
        <f>'LAUS File'!I157</f>
        <v>0</v>
      </c>
    </row>
    <row r="94" spans="1:12" ht="11.4" customHeight="1">
      <c r="A94" s="142" t="s">
        <v>705</v>
      </c>
      <c r="B94" s="144">
        <f>'LAUS File'!I270</f>
        <v>0</v>
      </c>
      <c r="C94" s="144">
        <f>'LAUS File'!I271</f>
        <v>0</v>
      </c>
      <c r="D94" s="144">
        <f>'LAUS File'!I272</f>
        <v>0</v>
      </c>
      <c r="E94" s="141">
        <f>'LAUS File'!I273</f>
        <v>0</v>
      </c>
      <c r="G94" s="142" t="s">
        <v>685</v>
      </c>
      <c r="H94" s="144">
        <f>'LAUS File'!I162</f>
        <v>0</v>
      </c>
      <c r="I94" s="144">
        <f>'LAUS File'!I163</f>
        <v>0</v>
      </c>
      <c r="J94" s="144">
        <f>'LAUS File'!I164</f>
        <v>0</v>
      </c>
      <c r="K94" s="141">
        <f>'LAUS File'!I165</f>
        <v>0</v>
      </c>
    </row>
    <row r="95" spans="1:12" ht="11.4" customHeight="1">
      <c r="A95" s="142" t="s">
        <v>706</v>
      </c>
      <c r="B95" s="144">
        <f>'LAUS File'!I274</f>
        <v>0</v>
      </c>
      <c r="C95" s="144">
        <f>'LAUS File'!I275</f>
        <v>0</v>
      </c>
      <c r="D95" s="144">
        <f>'LAUS File'!I276</f>
        <v>0</v>
      </c>
      <c r="E95" s="141">
        <f>'LAUS File'!I277</f>
        <v>0</v>
      </c>
      <c r="G95" s="142" t="s">
        <v>703</v>
      </c>
      <c r="H95" s="144">
        <f>'LAUS File'!I258</f>
        <v>0</v>
      </c>
      <c r="I95" s="144">
        <f>'LAUS File'!I259</f>
        <v>0</v>
      </c>
      <c r="J95" s="144">
        <f>'LAUS File'!I260</f>
        <v>0</v>
      </c>
      <c r="K95" s="141">
        <f>'LAUS File'!I261</f>
        <v>0</v>
      </c>
    </row>
    <row r="96" spans="1:12" ht="11.4" customHeight="1">
      <c r="A96" s="142" t="s">
        <v>717</v>
      </c>
      <c r="B96" s="144">
        <f>'LAUS File'!I322</f>
        <v>0</v>
      </c>
      <c r="C96" s="144">
        <f>'LAUS File'!I323</f>
        <v>0</v>
      </c>
      <c r="D96" s="144">
        <f>'LAUS File'!I324</f>
        <v>0</v>
      </c>
      <c r="E96" s="141">
        <f>'LAUS File'!I325</f>
        <v>0</v>
      </c>
      <c r="G96" s="142" t="s">
        <v>711</v>
      </c>
      <c r="H96" s="144">
        <f>'LAUS File'!I298</f>
        <v>0</v>
      </c>
      <c r="I96" s="144">
        <f>'LAUS File'!I299</f>
        <v>0</v>
      </c>
      <c r="J96" s="144">
        <f>'LAUS File'!I300</f>
        <v>0</v>
      </c>
      <c r="K96" s="141">
        <f>'LAUS File'!I301</f>
        <v>0</v>
      </c>
    </row>
    <row r="97" spans="1:11" ht="11.4" customHeight="1">
      <c r="A97" s="142" t="s">
        <v>718</v>
      </c>
      <c r="B97" s="144">
        <f>'LAUS File'!I326</f>
        <v>0</v>
      </c>
      <c r="C97" s="144">
        <f>'LAUS File'!I327</f>
        <v>0</v>
      </c>
      <c r="D97" s="144">
        <f>'LAUS File'!I328</f>
        <v>0</v>
      </c>
      <c r="E97" s="141">
        <f>'LAUS File'!I329</f>
        <v>0</v>
      </c>
      <c r="G97" s="142" t="s">
        <v>712</v>
      </c>
      <c r="H97" s="144">
        <f>'LAUS File'!I302</f>
        <v>0</v>
      </c>
      <c r="I97" s="144">
        <f>'LAUS File'!I303</f>
        <v>0</v>
      </c>
      <c r="J97" s="144">
        <f>'LAUS File'!I304</f>
        <v>0</v>
      </c>
      <c r="K97" s="141">
        <f>'LAUS File'!I305</f>
        <v>0</v>
      </c>
    </row>
    <row r="98" spans="1:11" ht="11.4" customHeight="1">
      <c r="A98" s="142" t="s">
        <v>719</v>
      </c>
      <c r="B98" s="144">
        <f>'LAUS File'!I330</f>
        <v>0</v>
      </c>
      <c r="C98" s="144">
        <f>'LAUS File'!I331</f>
        <v>0</v>
      </c>
      <c r="D98" s="144">
        <f>'LAUS File'!I332</f>
        <v>0</v>
      </c>
      <c r="E98" s="141">
        <f>'LAUS File'!I333</f>
        <v>0</v>
      </c>
      <c r="G98" s="142" t="s">
        <v>714</v>
      </c>
      <c r="H98" s="144">
        <f>'LAUS File'!I310</f>
        <v>0</v>
      </c>
      <c r="I98" s="144">
        <f>'LAUS File'!I311</f>
        <v>0</v>
      </c>
      <c r="J98" s="144">
        <f>'LAUS File'!I312</f>
        <v>0</v>
      </c>
      <c r="K98" s="141">
        <f>'LAUS File'!I313</f>
        <v>0</v>
      </c>
    </row>
    <row r="99" spans="1:11" ht="11.4" customHeight="1">
      <c r="A99" s="142" t="s">
        <v>731</v>
      </c>
      <c r="B99" s="144">
        <f>'LAUS File'!I382</f>
        <v>0</v>
      </c>
      <c r="C99" s="144">
        <f>'LAUS File'!I383</f>
        <v>0</v>
      </c>
      <c r="D99" s="144">
        <f>'LAUS File'!I384</f>
        <v>0</v>
      </c>
      <c r="E99" s="141">
        <f>'LAUS File'!I385</f>
        <v>0</v>
      </c>
      <c r="G99" s="142" t="s">
        <v>720</v>
      </c>
      <c r="H99" s="144">
        <f>'LAUS File'!I334</f>
        <v>0</v>
      </c>
      <c r="I99" s="144">
        <f>'LAUS File'!I335</f>
        <v>0</v>
      </c>
      <c r="J99" s="144">
        <f>'LAUS File'!I336</f>
        <v>0</v>
      </c>
      <c r="K99" s="141">
        <f>'LAUS File'!I337</f>
        <v>0</v>
      </c>
    </row>
    <row r="100" spans="1:11" ht="11.4" customHeight="1">
      <c r="A100" s="142" t="s">
        <v>737</v>
      </c>
      <c r="B100" s="144">
        <f>'LAUS File'!I418</f>
        <v>0</v>
      </c>
      <c r="C100" s="144">
        <f>'LAUS File'!I419</f>
        <v>0</v>
      </c>
      <c r="D100" s="144">
        <f>'LAUS File'!I420</f>
        <v>0</v>
      </c>
      <c r="E100" s="141">
        <f>'LAUS File'!I421</f>
        <v>0</v>
      </c>
      <c r="G100" s="142" t="s">
        <v>732</v>
      </c>
      <c r="H100" s="144">
        <f>'LAUS File'!I386</f>
        <v>0</v>
      </c>
      <c r="I100" s="144">
        <f>'LAUS File'!I387</f>
        <v>0</v>
      </c>
      <c r="J100" s="144">
        <f>'LAUS File'!I388</f>
        <v>0</v>
      </c>
      <c r="K100" s="141">
        <f>'LAUS File'!I389</f>
        <v>0</v>
      </c>
    </row>
    <row r="101" spans="1:11" ht="11.4" customHeight="1">
      <c r="A101" s="142" t="s">
        <v>742</v>
      </c>
      <c r="B101" s="144">
        <f>'LAUS File'!I446</f>
        <v>0</v>
      </c>
      <c r="C101" s="144">
        <f>'LAUS File'!I447</f>
        <v>0</v>
      </c>
      <c r="D101" s="144">
        <f>'LAUS File'!I448</f>
        <v>0</v>
      </c>
      <c r="E101" s="141">
        <f>'LAUS File'!I449</f>
        <v>0</v>
      </c>
      <c r="G101" s="142" t="s">
        <v>735</v>
      </c>
      <c r="H101" s="144">
        <f>'LAUS File'!I406</f>
        <v>0</v>
      </c>
      <c r="I101" s="144">
        <f>'LAUS File'!I407</f>
        <v>0</v>
      </c>
      <c r="J101" s="144">
        <f>'LAUS File'!I408</f>
        <v>0</v>
      </c>
      <c r="K101" s="141">
        <f>'LAUS File'!I409</f>
        <v>0</v>
      </c>
    </row>
    <row r="102" spans="1:11" ht="11.4" customHeight="1">
      <c r="A102" s="142" t="s">
        <v>743</v>
      </c>
      <c r="B102" s="144">
        <f>'LAUS File'!I454</f>
        <v>0</v>
      </c>
      <c r="C102" s="144">
        <f>'LAUS File'!I455</f>
        <v>0</v>
      </c>
      <c r="D102" s="144">
        <f>'LAUS File'!I456</f>
        <v>0</v>
      </c>
      <c r="E102" s="141">
        <f>'LAUS File'!I457</f>
        <v>0</v>
      </c>
      <c r="G102" s="142" t="s">
        <v>738</v>
      </c>
      <c r="H102" s="144">
        <f>'LAUS File'!I430</f>
        <v>0</v>
      </c>
      <c r="I102" s="144">
        <f>'LAUS File'!I431</f>
        <v>0</v>
      </c>
      <c r="J102" s="144">
        <f>'LAUS File'!I432</f>
        <v>0</v>
      </c>
      <c r="K102" s="141">
        <f>'LAUS File'!I433</f>
        <v>0</v>
      </c>
    </row>
    <row r="103" spans="1:11" ht="11.4" customHeight="1">
      <c r="A103" s="142" t="s">
        <v>753</v>
      </c>
      <c r="B103" s="144">
        <f>'LAUS File'!I494</f>
        <v>0</v>
      </c>
      <c r="C103" s="144">
        <f>'LAUS File'!I495</f>
        <v>0</v>
      </c>
      <c r="D103" s="144">
        <f>'LAUS File'!I496</f>
        <v>0</v>
      </c>
      <c r="E103" s="141">
        <f>'LAUS File'!I497</f>
        <v>0</v>
      </c>
      <c r="G103" s="142" t="s">
        <v>740</v>
      </c>
      <c r="H103" s="144">
        <f>'LAUS File'!I438</f>
        <v>0</v>
      </c>
      <c r="I103" s="144">
        <f>'LAUS File'!I439</f>
        <v>0</v>
      </c>
      <c r="J103" s="144">
        <f>'LAUS File'!I440</f>
        <v>0</v>
      </c>
      <c r="K103" s="141">
        <f>'LAUS File'!I441</f>
        <v>0</v>
      </c>
    </row>
    <row r="104" spans="1:11" ht="11.4" customHeight="1">
      <c r="A104" s="142" t="s">
        <v>758</v>
      </c>
      <c r="B104" s="144">
        <f>'LAUS File'!I522</f>
        <v>0</v>
      </c>
      <c r="C104" s="144">
        <f>'LAUS File'!I523</f>
        <v>0</v>
      </c>
      <c r="D104" s="144">
        <f>'LAUS File'!I524</f>
        <v>0</v>
      </c>
      <c r="E104" s="141">
        <f>'LAUS File'!I525</f>
        <v>0</v>
      </c>
      <c r="G104" s="142" t="s">
        <v>757</v>
      </c>
      <c r="H104" s="144">
        <f>'LAUS File'!I518</f>
        <v>0</v>
      </c>
      <c r="I104" s="144">
        <f>'LAUS File'!I519</f>
        <v>0</v>
      </c>
      <c r="J104" s="144">
        <f>'LAUS File'!I520</f>
        <v>0</v>
      </c>
      <c r="K104" s="141">
        <f>'LAUS File'!I521</f>
        <v>0</v>
      </c>
    </row>
    <row r="105" spans="1:11" ht="11.4" customHeight="1">
      <c r="A105" s="142" t="s">
        <v>770</v>
      </c>
      <c r="B105" s="144">
        <f>'LAUS File'!I570</f>
        <v>0</v>
      </c>
      <c r="C105" s="144">
        <f>'LAUS File'!I571</f>
        <v>0</v>
      </c>
      <c r="D105" s="144">
        <f>'LAUS File'!I572</f>
        <v>0</v>
      </c>
      <c r="E105" s="141">
        <f>'LAUS File'!I573</f>
        <v>0</v>
      </c>
      <c r="G105" s="142" t="s">
        <v>759</v>
      </c>
      <c r="H105" s="144">
        <f>'LAUS File'!I526</f>
        <v>0</v>
      </c>
      <c r="I105" s="144">
        <f>'LAUS File'!I527</f>
        <v>0</v>
      </c>
      <c r="J105" s="144">
        <f>'LAUS File'!I528</f>
        <v>0</v>
      </c>
      <c r="K105" s="141">
        <f>'LAUS File'!I529</f>
        <v>0</v>
      </c>
    </row>
    <row r="106" spans="1:11" ht="11.4" customHeight="1">
      <c r="A106" s="142" t="s">
        <v>773</v>
      </c>
      <c r="B106" s="144">
        <f>'LAUS File'!I586</f>
        <v>0</v>
      </c>
      <c r="C106" s="144">
        <f>'LAUS File'!I587</f>
        <v>0</v>
      </c>
      <c r="D106" s="144">
        <f>'LAUS File'!I588</f>
        <v>0</v>
      </c>
      <c r="E106" s="141">
        <f>'LAUS File'!I589</f>
        <v>0</v>
      </c>
      <c r="G106" s="142" t="s">
        <v>763</v>
      </c>
      <c r="H106" s="144">
        <f>'LAUS File'!I538</f>
        <v>0</v>
      </c>
      <c r="I106" s="144">
        <f>'LAUS File'!I539</f>
        <v>0</v>
      </c>
      <c r="J106" s="144">
        <f>'LAUS File'!I540</f>
        <v>0</v>
      </c>
      <c r="K106" s="141">
        <f>'LAUS File'!I541</f>
        <v>0</v>
      </c>
    </row>
    <row r="107" spans="1:11" ht="11.4" customHeight="1">
      <c r="A107" s="142" t="s">
        <v>784</v>
      </c>
      <c r="B107" s="144">
        <f>'LAUS File'!I646</f>
        <v>0</v>
      </c>
      <c r="C107" s="144">
        <f>'LAUS File'!I647</f>
        <v>0</v>
      </c>
      <c r="D107" s="144">
        <f>'LAUS File'!I648</f>
        <v>0</v>
      </c>
      <c r="E107" s="141">
        <f>'LAUS File'!I649</f>
        <v>0</v>
      </c>
      <c r="G107" s="142" t="s">
        <v>162</v>
      </c>
      <c r="H107" s="144">
        <f>'LAUS File'!I610</f>
        <v>0</v>
      </c>
      <c r="I107" s="144">
        <f>'LAUS File'!I611</f>
        <v>0</v>
      </c>
      <c r="J107" s="144">
        <f>'LAUS File'!I612</f>
        <v>0</v>
      </c>
      <c r="K107" s="141">
        <f>'LAUS File'!I613</f>
        <v>0</v>
      </c>
    </row>
    <row r="108" spans="1:11" ht="11.4" customHeight="1">
      <c r="A108" s="139" t="s">
        <v>792</v>
      </c>
      <c r="B108" s="144">
        <f>'LAUS File'!I690</f>
        <v>0</v>
      </c>
      <c r="C108" s="144">
        <f>'LAUS File'!I691</f>
        <v>0</v>
      </c>
      <c r="D108" s="144">
        <f>'LAUS File'!I692</f>
        <v>0</v>
      </c>
      <c r="E108" s="141">
        <f>'LAUS File'!I693</f>
        <v>0</v>
      </c>
      <c r="G108" s="142" t="s">
        <v>782</v>
      </c>
      <c r="H108" s="144">
        <f>'LAUS File'!I634</f>
        <v>0</v>
      </c>
      <c r="I108" s="144">
        <f>'LAUS File'!I635</f>
        <v>0</v>
      </c>
      <c r="J108" s="144">
        <f>'LAUS File'!I636</f>
        <v>0</v>
      </c>
      <c r="K108" s="141">
        <f>'LAUS File'!I637</f>
        <v>0</v>
      </c>
    </row>
    <row r="109" spans="1:11" ht="11.4" customHeight="1">
      <c r="A109" s="77"/>
      <c r="B109" s="98"/>
      <c r="C109" s="98"/>
      <c r="D109" s="98"/>
      <c r="E109" s="91"/>
      <c r="G109" s="142" t="s">
        <v>783</v>
      </c>
      <c r="H109" s="144">
        <f>'LAUS File'!I638</f>
        <v>0</v>
      </c>
      <c r="I109" s="144">
        <f>'LAUS File'!I639</f>
        <v>0</v>
      </c>
      <c r="J109" s="144">
        <f>'LAUS File'!I640</f>
        <v>0</v>
      </c>
      <c r="K109" s="141">
        <f>'LAUS File'!I641</f>
        <v>0</v>
      </c>
    </row>
    <row r="110" spans="1:11" ht="11.4" customHeight="1">
      <c r="G110" s="142" t="s">
        <v>791</v>
      </c>
      <c r="H110" s="144">
        <f>'LAUS File'!I686</f>
        <v>0</v>
      </c>
      <c r="I110" s="144">
        <f>'LAUS File'!I687</f>
        <v>0</v>
      </c>
      <c r="J110" s="144">
        <f>'LAUS File'!I688</f>
        <v>0</v>
      </c>
      <c r="K110" s="141">
        <f>'LAUS File'!I689</f>
        <v>0</v>
      </c>
    </row>
    <row r="111" spans="1:11" ht="11.4" customHeight="1">
      <c r="A111" s="83" t="s">
        <v>803</v>
      </c>
      <c r="B111" s="95"/>
      <c r="C111" s="95"/>
      <c r="D111" s="95"/>
      <c r="E111" s="94"/>
    </row>
    <row r="112" spans="1:11" ht="11.4" customHeight="1">
      <c r="A112" s="83"/>
      <c r="B112" s="95">
        <f>'LAUS File'!I798</f>
        <v>0</v>
      </c>
      <c r="C112" s="95">
        <f>'LAUS File'!I799</f>
        <v>0</v>
      </c>
      <c r="D112" s="95">
        <f>'LAUS File'!I800</f>
        <v>0</v>
      </c>
      <c r="E112" s="94">
        <f>'LAUS File'!I801</f>
        <v>0</v>
      </c>
    </row>
    <row r="113" spans="1:12" ht="11.4" customHeight="1">
      <c r="A113" s="142" t="s">
        <v>661</v>
      </c>
      <c r="B113" s="140">
        <f>'LAUS File'!I50</f>
        <v>0</v>
      </c>
      <c r="C113" s="140">
        <f>'LAUS File'!I51</f>
        <v>0</v>
      </c>
      <c r="D113" s="140">
        <f>'LAUS File'!I52</f>
        <v>0</v>
      </c>
      <c r="E113" s="129">
        <f>'LAUS File'!I53</f>
        <v>0</v>
      </c>
      <c r="G113" s="80" t="s">
        <v>802</v>
      </c>
      <c r="H113" s="81"/>
      <c r="I113" s="81"/>
      <c r="J113" s="81"/>
      <c r="K113" s="82"/>
    </row>
    <row r="114" spans="1:12" ht="11.4" customHeight="1">
      <c r="A114" s="142" t="s">
        <v>673</v>
      </c>
      <c r="B114" s="140">
        <f>'LAUS File'!I114</f>
        <v>0</v>
      </c>
      <c r="C114" s="140">
        <f>'LAUS File'!I115</f>
        <v>0</v>
      </c>
      <c r="D114" s="140">
        <f>'LAUS File'!I116</f>
        <v>0</v>
      </c>
      <c r="E114" s="141">
        <f>'LAUS File'!I117</f>
        <v>0</v>
      </c>
      <c r="G114" s="81"/>
      <c r="H114" s="95">
        <f>'LAUS File'!I822</f>
        <v>0</v>
      </c>
      <c r="I114" s="95">
        <f>'LAUS File'!I823</f>
        <v>0</v>
      </c>
      <c r="J114" s="95">
        <f>'LAUS File'!I824</f>
        <v>0</v>
      </c>
      <c r="K114" s="94">
        <f>'LAUS File'!I825</f>
        <v>0</v>
      </c>
    </row>
    <row r="115" spans="1:12" ht="11.4" customHeight="1">
      <c r="A115" s="142" t="s">
        <v>676</v>
      </c>
      <c r="B115" s="140">
        <f>'LAUS File'!I126</f>
        <v>0</v>
      </c>
      <c r="C115" s="140">
        <f>'LAUS File'!I127</f>
        <v>0</v>
      </c>
      <c r="D115" s="140">
        <f>'LAUS File'!I128</f>
        <v>0</v>
      </c>
      <c r="E115" s="141">
        <f>'LAUS File'!I129</f>
        <v>0</v>
      </c>
      <c r="G115" s="139" t="s">
        <v>660</v>
      </c>
      <c r="H115" s="144">
        <f>'LAUS File'!I46</f>
        <v>0</v>
      </c>
      <c r="I115" s="144">
        <f>'LAUS File'!I47</f>
        <v>0</v>
      </c>
      <c r="J115" s="144">
        <f>'LAUS File'!I48</f>
        <v>0</v>
      </c>
      <c r="K115" s="141">
        <f>'LAUS File'!I49</f>
        <v>0</v>
      </c>
    </row>
    <row r="116" spans="1:12" ht="11.4" customHeight="1">
      <c r="A116" s="142" t="s">
        <v>678</v>
      </c>
      <c r="B116" s="140">
        <f>'LAUS File'!I134</f>
        <v>0</v>
      </c>
      <c r="C116" s="140">
        <f>'LAUS File'!I135</f>
        <v>0</v>
      </c>
      <c r="D116" s="140">
        <f>'LAUS File'!I136</f>
        <v>0</v>
      </c>
      <c r="E116" s="141">
        <f>'LAUS File'!I137</f>
        <v>0</v>
      </c>
      <c r="G116" s="139" t="s">
        <v>664</v>
      </c>
      <c r="H116" s="144">
        <f>'LAUS File'!I62</f>
        <v>0</v>
      </c>
      <c r="I116" s="144">
        <f>'LAUS File'!I63</f>
        <v>0</v>
      </c>
      <c r="J116" s="144">
        <f>'LAUS File'!I64</f>
        <v>0</v>
      </c>
      <c r="K116" s="141">
        <f>'LAUS File'!I65</f>
        <v>0</v>
      </c>
    </row>
    <row r="117" spans="1:12" ht="11.4" customHeight="1">
      <c r="A117" s="142" t="s">
        <v>690</v>
      </c>
      <c r="B117" s="140">
        <f>'LAUS File'!I194</f>
        <v>0</v>
      </c>
      <c r="C117" s="140">
        <f>'LAUS File'!I195</f>
        <v>0</v>
      </c>
      <c r="D117" s="140">
        <f>'LAUS File'!I196</f>
        <v>0</v>
      </c>
      <c r="E117" s="141">
        <f>'LAUS File'!I197</f>
        <v>0</v>
      </c>
      <c r="G117" s="139" t="s">
        <v>667</v>
      </c>
      <c r="H117" s="144">
        <f>'LAUS File'!I78</f>
        <v>0</v>
      </c>
      <c r="I117" s="144">
        <f>'LAUS File'!I79</f>
        <v>0</v>
      </c>
      <c r="J117" s="144">
        <f>'LAUS File'!I80</f>
        <v>0</v>
      </c>
      <c r="K117" s="141">
        <f>'LAUS File'!I81</f>
        <v>0</v>
      </c>
    </row>
    <row r="118" spans="1:12" ht="11.4" customHeight="1">
      <c r="A118" s="142" t="s">
        <v>710</v>
      </c>
      <c r="B118" s="140">
        <f>'LAUS File'!I290</f>
        <v>0</v>
      </c>
      <c r="C118" s="140">
        <f>'LAUS File'!I291</f>
        <v>0</v>
      </c>
      <c r="D118" s="140">
        <f>'LAUS File'!I292</f>
        <v>0</v>
      </c>
      <c r="E118" s="141">
        <f>'LAUS File'!I293</f>
        <v>0</v>
      </c>
      <c r="G118" s="139" t="s">
        <v>672</v>
      </c>
      <c r="H118" s="144">
        <f>'LAUS File'!I106</f>
        <v>0</v>
      </c>
      <c r="I118" s="144">
        <f>'LAUS File'!I107</f>
        <v>0</v>
      </c>
      <c r="J118" s="144">
        <f>'LAUS File'!I108</f>
        <v>0</v>
      </c>
      <c r="K118" s="141">
        <f>'LAUS File'!I109</f>
        <v>0</v>
      </c>
    </row>
    <row r="119" spans="1:12" ht="11.4" customHeight="1">
      <c r="A119" s="142" t="s">
        <v>715</v>
      </c>
      <c r="B119" s="140">
        <f>'LAUS File'!I314</f>
        <v>0</v>
      </c>
      <c r="C119" s="140">
        <f>'LAUS File'!I315</f>
        <v>0</v>
      </c>
      <c r="D119" s="140">
        <f>'LAUS File'!I316</f>
        <v>0</v>
      </c>
      <c r="E119" s="141">
        <f>'LAUS File'!I317</f>
        <v>0</v>
      </c>
      <c r="G119" s="142" t="s">
        <v>679</v>
      </c>
      <c r="H119" s="144">
        <f>'LAUS File'!I138</f>
        <v>0</v>
      </c>
      <c r="I119" s="144">
        <f>'LAUS File'!I139</f>
        <v>0</v>
      </c>
      <c r="J119" s="144">
        <f>'LAUS File'!I140</f>
        <v>0</v>
      </c>
      <c r="K119" s="141">
        <f>'LAUS File'!I141</f>
        <v>0</v>
      </c>
    </row>
    <row r="120" spans="1:12" ht="11.4" customHeight="1">
      <c r="A120" s="142" t="s">
        <v>748</v>
      </c>
      <c r="B120" s="140">
        <f>'LAUS File'!I474</f>
        <v>0</v>
      </c>
      <c r="C120" s="140">
        <f>'LAUS File'!I475</f>
        <v>0</v>
      </c>
      <c r="D120" s="140">
        <f>'LAUS File'!I476</f>
        <v>0</v>
      </c>
      <c r="E120" s="141">
        <f>'LAUS File'!I477</f>
        <v>0</v>
      </c>
      <c r="G120" s="139" t="s">
        <v>688</v>
      </c>
      <c r="H120" s="144">
        <f>'LAUS File'!I186</f>
        <v>0</v>
      </c>
      <c r="I120" s="144">
        <f>'LAUS File'!I187</f>
        <v>0</v>
      </c>
      <c r="J120" s="144">
        <f>'LAUS File'!I188</f>
        <v>0</v>
      </c>
      <c r="K120" s="141">
        <f>'LAUS File'!I189</f>
        <v>0</v>
      </c>
    </row>
    <row r="121" spans="1:12" ht="11.4" customHeight="1">
      <c r="A121" s="142" t="s">
        <v>751</v>
      </c>
      <c r="B121" s="140">
        <f>'LAUS File'!I486</f>
        <v>0</v>
      </c>
      <c r="C121" s="140">
        <f>'LAUS File'!I487</f>
        <v>0</v>
      </c>
      <c r="D121" s="140">
        <f>'LAUS File'!I488</f>
        <v>0</v>
      </c>
      <c r="E121" s="141">
        <f>'LAUS File'!I489</f>
        <v>0</v>
      </c>
      <c r="G121" s="139" t="s">
        <v>727</v>
      </c>
      <c r="H121" s="144">
        <f>'LAUS File'!I362</f>
        <v>0</v>
      </c>
      <c r="I121" s="144">
        <f>'LAUS File'!I363</f>
        <v>0</v>
      </c>
      <c r="J121" s="144">
        <f>'LAUS File'!I364</f>
        <v>0</v>
      </c>
      <c r="K121" s="141">
        <f>'LAUS File'!I365</f>
        <v>0</v>
      </c>
    </row>
    <row r="122" spans="1:12" ht="11.4" customHeight="1">
      <c r="A122" s="142" t="s">
        <v>755</v>
      </c>
      <c r="B122" s="140">
        <f>'LAUS File'!I502</f>
        <v>0</v>
      </c>
      <c r="C122" s="140">
        <f>'LAUS File'!I503</f>
        <v>0</v>
      </c>
      <c r="D122" s="140">
        <f>'LAUS File'!I504</f>
        <v>0</v>
      </c>
      <c r="E122" s="141">
        <f>'LAUS File'!I505</f>
        <v>0</v>
      </c>
      <c r="G122" s="139" t="s">
        <v>733</v>
      </c>
      <c r="H122" s="144">
        <f>'LAUS File'!I390</f>
        <v>0</v>
      </c>
      <c r="I122" s="144">
        <f>'LAUS File'!I391</f>
        <v>0</v>
      </c>
      <c r="J122" s="144">
        <f>'LAUS File'!I392</f>
        <v>0</v>
      </c>
      <c r="K122" s="141">
        <f>'LAUS File'!I393</f>
        <v>0</v>
      </c>
      <c r="L122" s="92"/>
    </row>
    <row r="123" spans="1:12" ht="11.4" customHeight="1">
      <c r="A123" s="139" t="s">
        <v>761</v>
      </c>
      <c r="B123" s="140">
        <f>'LAUS File'!I530</f>
        <v>0</v>
      </c>
      <c r="C123" s="140">
        <f>'LAUS File'!I531</f>
        <v>0</v>
      </c>
      <c r="D123" s="140">
        <f>'LAUS File'!I532</f>
        <v>0</v>
      </c>
      <c r="E123" s="141">
        <f>'LAUS File'!I533</f>
        <v>0</v>
      </c>
      <c r="G123" s="139" t="s">
        <v>747</v>
      </c>
      <c r="H123" s="144">
        <f>'LAUS File'!I470</f>
        <v>0</v>
      </c>
      <c r="I123" s="144">
        <f>'LAUS File'!I471</f>
        <v>0</v>
      </c>
      <c r="J123" s="144">
        <f>'LAUS File'!I472</f>
        <v>0</v>
      </c>
      <c r="K123" s="141">
        <f>'LAUS File'!I473</f>
        <v>0</v>
      </c>
      <c r="L123" s="92"/>
    </row>
    <row r="124" spans="1:12" ht="11.4" customHeight="1">
      <c r="A124" s="142" t="s">
        <v>772</v>
      </c>
      <c r="B124" s="140">
        <f>'LAUS File'!I582</f>
        <v>0</v>
      </c>
      <c r="C124" s="140">
        <f>'LAUS File'!I583</f>
        <v>0</v>
      </c>
      <c r="D124" s="140">
        <f>'LAUS File'!I584</f>
        <v>0</v>
      </c>
      <c r="E124" s="141">
        <f>'LAUS File'!I585</f>
        <v>0</v>
      </c>
      <c r="G124" s="139" t="s">
        <v>750</v>
      </c>
      <c r="H124" s="144">
        <f>'LAUS File'!I482</f>
        <v>0</v>
      </c>
      <c r="I124" s="144">
        <f>'LAUS File'!I483</f>
        <v>0</v>
      </c>
      <c r="J124" s="144">
        <f>'LAUS File'!I484</f>
        <v>0</v>
      </c>
      <c r="K124" s="141">
        <f>'LAUS File'!I485</f>
        <v>0</v>
      </c>
      <c r="L124" s="92"/>
    </row>
    <row r="125" spans="1:12" ht="11.4" customHeight="1">
      <c r="A125" s="142" t="s">
        <v>776</v>
      </c>
      <c r="B125" s="140">
        <f>'LAUS File'!I602</f>
        <v>0</v>
      </c>
      <c r="C125" s="140">
        <f>'LAUS File'!I603</f>
        <v>0</v>
      </c>
      <c r="D125" s="140">
        <f>'LAUS File'!I604</f>
        <v>0</v>
      </c>
      <c r="E125" s="141">
        <f>'LAUS File'!I605</f>
        <v>0</v>
      </c>
      <c r="G125" s="139" t="s">
        <v>754</v>
      </c>
      <c r="H125" s="144">
        <f>'LAUS File'!I498</f>
        <v>0</v>
      </c>
      <c r="I125" s="144">
        <f>'LAUS File'!I499</f>
        <v>0</v>
      </c>
      <c r="J125" s="144">
        <f>'LAUS File'!I500</f>
        <v>0</v>
      </c>
      <c r="K125" s="141">
        <f>'LAUS File'!I501</f>
        <v>0</v>
      </c>
      <c r="L125" s="92"/>
    </row>
    <row r="126" spans="1:12" ht="11.4" customHeight="1">
      <c r="A126" s="142" t="s">
        <v>778</v>
      </c>
      <c r="B126" s="140">
        <f>'LAUS File'!I618</f>
        <v>0</v>
      </c>
      <c r="C126" s="140">
        <f>'LAUS File'!I619</f>
        <v>0</v>
      </c>
      <c r="D126" s="140">
        <f>'LAUS File'!I620</f>
        <v>0</v>
      </c>
      <c r="E126" s="141">
        <f>'LAUS File'!I621</f>
        <v>0</v>
      </c>
      <c r="G126" s="139" t="s">
        <v>762</v>
      </c>
      <c r="H126" s="144">
        <f>'LAUS File'!I534</f>
        <v>0</v>
      </c>
      <c r="I126" s="144">
        <f>'LAUS File'!I535</f>
        <v>0</v>
      </c>
      <c r="J126" s="144">
        <f>'LAUS File'!I536</f>
        <v>0</v>
      </c>
      <c r="K126" s="141">
        <f>'LAUS File'!I537</f>
        <v>0</v>
      </c>
      <c r="L126" s="92"/>
    </row>
    <row r="127" spans="1:12" ht="11.4" customHeight="1">
      <c r="A127" s="142" t="s">
        <v>780</v>
      </c>
      <c r="B127" s="140">
        <f>'LAUS File'!I626</f>
        <v>0</v>
      </c>
      <c r="C127" s="140">
        <f>'LAUS File'!I627</f>
        <v>0</v>
      </c>
      <c r="D127" s="140">
        <f>'LAUS File'!I628</f>
        <v>0</v>
      </c>
      <c r="E127" s="141">
        <f>'LAUS File'!I629</f>
        <v>0</v>
      </c>
      <c r="G127" s="139" t="s">
        <v>764</v>
      </c>
      <c r="H127" s="144">
        <f>'LAUS File'!I542</f>
        <v>0</v>
      </c>
      <c r="I127" s="144">
        <f>'LAUS File'!I543</f>
        <v>0</v>
      </c>
      <c r="J127" s="144">
        <f>'LAUS File'!I544</f>
        <v>0</v>
      </c>
      <c r="K127" s="141">
        <f>'LAUS File'!I545</f>
        <v>0</v>
      </c>
      <c r="L127" s="92"/>
    </row>
    <row r="128" spans="1:12" ht="11.4" customHeight="1">
      <c r="A128" s="139" t="s">
        <v>798</v>
      </c>
      <c r="B128" s="140">
        <f>'LAUS File'!I714</f>
        <v>0</v>
      </c>
      <c r="C128" s="140">
        <f>'LAUS File'!I715</f>
        <v>0</v>
      </c>
      <c r="D128" s="140">
        <f>'LAUS File'!I716</f>
        <v>0</v>
      </c>
      <c r="E128" s="141">
        <f>'LAUS File'!I717</f>
        <v>0</v>
      </c>
      <c r="G128" s="139" t="s">
        <v>767</v>
      </c>
      <c r="H128" s="144">
        <f>'LAUS File'!I558</f>
        <v>0</v>
      </c>
      <c r="I128" s="144">
        <f>'LAUS File'!I559</f>
        <v>0</v>
      </c>
      <c r="J128" s="144">
        <f>'LAUS File'!I560</f>
        <v>0</v>
      </c>
      <c r="K128" s="141">
        <f>'LAUS File'!I561</f>
        <v>0</v>
      </c>
      <c r="L128" s="92"/>
    </row>
    <row r="129" spans="1:12" ht="11.4" customHeight="1">
      <c r="G129" s="139" t="s">
        <v>775</v>
      </c>
      <c r="H129" s="144">
        <f>'LAUS File'!I598</f>
        <v>0</v>
      </c>
      <c r="I129" s="144">
        <f>'LAUS File'!I599</f>
        <v>0</v>
      </c>
      <c r="J129" s="144">
        <f>'LAUS File'!I600</f>
        <v>0</v>
      </c>
      <c r="K129" s="141">
        <f>'LAUS File'!I601</f>
        <v>0</v>
      </c>
      <c r="L129" s="92"/>
    </row>
    <row r="130" spans="1:12" ht="11.4" customHeight="1">
      <c r="G130" s="139" t="s">
        <v>160</v>
      </c>
      <c r="H130" s="144">
        <f>'LAUS File'!I642</f>
        <v>0</v>
      </c>
      <c r="I130" s="144">
        <f>'LAUS File'!I643</f>
        <v>0</v>
      </c>
      <c r="J130" s="144">
        <f>'LAUS File'!I644</f>
        <v>0</v>
      </c>
      <c r="K130" s="141">
        <f>'LAUS File'!I645</f>
        <v>0</v>
      </c>
      <c r="L130" s="92"/>
    </row>
    <row r="131" spans="1:12" ht="11.4" customHeight="1">
      <c r="G131" s="139" t="s">
        <v>785</v>
      </c>
      <c r="H131" s="144">
        <f>'LAUS File'!I650</f>
        <v>0</v>
      </c>
      <c r="I131" s="144">
        <f>'LAUS File'!I651</f>
        <v>0</v>
      </c>
      <c r="J131" s="144">
        <f>'LAUS File'!I652</f>
        <v>0</v>
      </c>
      <c r="K131" s="141">
        <f>'LAUS File'!I653</f>
        <v>0</v>
      </c>
      <c r="L131" s="92"/>
    </row>
    <row r="132" spans="1:12" ht="11.4" customHeight="1">
      <c r="A132" s="103" t="s">
        <v>581</v>
      </c>
      <c r="B132" s="104"/>
      <c r="C132" s="104"/>
      <c r="D132" s="104"/>
      <c r="E132" s="105"/>
      <c r="G132" s="139" t="s">
        <v>795</v>
      </c>
      <c r="H132" s="144">
        <f>'LAUS File'!I702</f>
        <v>0</v>
      </c>
      <c r="I132" s="144">
        <f>'LAUS File'!I703</f>
        <v>0</v>
      </c>
      <c r="J132" s="144">
        <f>'LAUS File'!I704</f>
        <v>0</v>
      </c>
      <c r="K132" s="141">
        <f>'LAUS File'!I705</f>
        <v>0</v>
      </c>
      <c r="L132" s="92"/>
    </row>
    <row r="133" spans="1:12" ht="11.4" customHeight="1">
      <c r="A133" s="106" t="s">
        <v>214</v>
      </c>
      <c r="B133" s="107">
        <f>'LAUS File'!I911</f>
        <v>0</v>
      </c>
      <c r="C133" s="107">
        <f>'LAUS File'!I912</f>
        <v>0</v>
      </c>
      <c r="D133" s="107">
        <f>'LAUS File'!I913</f>
        <v>0</v>
      </c>
      <c r="E133" s="108">
        <f>'LAUS File'!I914</f>
        <v>0</v>
      </c>
      <c r="G133" s="139" t="s">
        <v>797</v>
      </c>
      <c r="H133" s="144">
        <f>'LAUS File'!I710</f>
        <v>0</v>
      </c>
      <c r="I133" s="144">
        <f>'LAUS File'!I711</f>
        <v>0</v>
      </c>
      <c r="J133" s="144">
        <f>'LAUS File'!I712</f>
        <v>0</v>
      </c>
      <c r="K133" s="141">
        <f>'LAUS File'!I713</f>
        <v>0</v>
      </c>
      <c r="L133" s="92"/>
    </row>
    <row r="134" spans="1:12" ht="11.4" customHeight="1">
      <c r="A134" s="106" t="s">
        <v>166</v>
      </c>
      <c r="B134" s="107">
        <f>'LAUS File'!I874</f>
        <v>0</v>
      </c>
      <c r="C134" s="107">
        <f>'LAUS File'!I875</f>
        <v>0</v>
      </c>
      <c r="D134" s="107">
        <f>'LAUS File'!I876</f>
        <v>0</v>
      </c>
      <c r="E134" s="109">
        <f>'LAUS File'!I877</f>
        <v>0</v>
      </c>
    </row>
    <row r="135" spans="1:12" ht="11.25" customHeight="1">
      <c r="A135" s="106"/>
      <c r="B135" s="58"/>
      <c r="C135" s="58"/>
      <c r="D135" s="58"/>
      <c r="E135" s="110"/>
    </row>
    <row r="136" spans="1:12" ht="11.25" customHeight="1">
      <c r="A136" s="111" t="s">
        <v>582</v>
      </c>
      <c r="B136" s="112"/>
      <c r="C136" s="112"/>
      <c r="D136" s="112"/>
      <c r="E136" s="113"/>
    </row>
    <row r="137" spans="1:12" ht="11.25" customHeight="1">
      <c r="A137" s="106" t="s">
        <v>214</v>
      </c>
      <c r="B137" s="107">
        <f>'LAUS File'!I906</f>
        <v>0</v>
      </c>
      <c r="C137" s="107">
        <f>'LAUS File'!I907</f>
        <v>0</v>
      </c>
      <c r="D137" s="107">
        <f>'LAUS File'!I908</f>
        <v>0</v>
      </c>
      <c r="E137" s="109">
        <f>'LAUS File'!I909</f>
        <v>0</v>
      </c>
    </row>
    <row r="138" spans="1:12" ht="11.25" customHeight="1">
      <c r="A138" s="114" t="s">
        <v>166</v>
      </c>
      <c r="B138" s="115">
        <f>'LAUS File'!I879</f>
        <v>0</v>
      </c>
      <c r="C138" s="115">
        <f>'LAUS File'!I880</f>
        <v>0</v>
      </c>
      <c r="D138" s="115">
        <f>'LAUS File'!I881</f>
        <v>0</v>
      </c>
      <c r="E138" s="116">
        <f>'LAUS File'!I882</f>
        <v>0</v>
      </c>
    </row>
    <row r="139" spans="1:12" ht="11.25" customHeight="1">
      <c r="A139" s="90"/>
      <c r="B139" s="98"/>
      <c r="C139" s="98"/>
      <c r="D139" s="98"/>
      <c r="E139" s="91"/>
    </row>
    <row r="140" spans="1:12" ht="11.25" customHeight="1">
      <c r="A140" s="90"/>
      <c r="B140" s="98"/>
      <c r="C140" s="98"/>
      <c r="D140" s="98"/>
      <c r="E140" s="91"/>
    </row>
    <row r="141" spans="1:12" ht="11.25" customHeight="1">
      <c r="A141" s="62" t="s">
        <v>804</v>
      </c>
      <c r="C141" s="98"/>
      <c r="D141" s="98"/>
      <c r="E141" s="91"/>
    </row>
    <row r="142" spans="1:12" ht="11.25" customHeight="1">
      <c r="A142" s="62" t="s">
        <v>805</v>
      </c>
      <c r="C142" s="98"/>
      <c r="D142" s="98"/>
      <c r="E142" s="91"/>
    </row>
    <row r="143" spans="1:12" ht="11.25" customHeight="1">
      <c r="A143" s="62" t="s">
        <v>806</v>
      </c>
      <c r="C143" s="98"/>
      <c r="D143" s="98"/>
      <c r="E143" s="91"/>
    </row>
    <row r="144" spans="1:12" ht="11.25" customHeight="1">
      <c r="A144" s="90"/>
      <c r="B144" s="98"/>
      <c r="C144" s="98"/>
      <c r="D144" s="98"/>
      <c r="E144" s="91"/>
    </row>
  </sheetData>
  <mergeCells count="10">
    <mergeCell ref="A80:K80"/>
    <mergeCell ref="A81:K81"/>
    <mergeCell ref="A82:K82"/>
    <mergeCell ref="A84:K84"/>
    <mergeCell ref="A4:K4"/>
    <mergeCell ref="A5:K5"/>
    <mergeCell ref="A6:K6"/>
    <mergeCell ref="A7:K7"/>
    <mergeCell ref="A9:K9"/>
    <mergeCell ref="A79:K7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70B4-62B1-4A27-B98A-D2CFB2712214}">
  <dimension ref="A1:N144"/>
  <sheetViews>
    <sheetView showGridLines="0" workbookViewId="0">
      <selection activeCell="A8" sqref="A8"/>
    </sheetView>
  </sheetViews>
  <sheetFormatPr defaultColWidth="9.08984375" defaultRowHeight="12.5"/>
  <cols>
    <col min="1" max="1" width="14.6328125" style="62" customWidth="1"/>
    <col min="2" max="2" width="11.36328125" style="62" customWidth="1"/>
    <col min="3" max="3" width="10.6328125" style="62" customWidth="1"/>
    <col min="4" max="4" width="10.453125" style="62" customWidth="1"/>
    <col min="5" max="5" width="6.36328125" style="72" customWidth="1"/>
    <col min="6" max="6" width="5.36328125" style="62" customWidth="1"/>
    <col min="7" max="7" width="13.453125" style="62" customWidth="1"/>
    <col min="8" max="8" width="11.08984375" style="62" customWidth="1"/>
    <col min="9" max="9" width="10.6328125" style="62" customWidth="1"/>
    <col min="10" max="10" width="10.08984375" style="62" customWidth="1"/>
    <col min="11" max="11" width="6.90625" style="62" customWidth="1"/>
    <col min="12" max="16384" width="9.08984375" style="62"/>
  </cols>
  <sheetData>
    <row r="1" spans="1:12" ht="11.15" customHeight="1">
      <c r="A1" s="58" t="s">
        <v>568</v>
      </c>
      <c r="B1" s="58"/>
      <c r="C1" s="58"/>
      <c r="D1" s="58"/>
      <c r="E1" s="59"/>
      <c r="F1" s="60" t="s">
        <v>569</v>
      </c>
      <c r="G1" s="58"/>
      <c r="H1" s="58"/>
      <c r="I1" s="58"/>
      <c r="J1" s="58"/>
      <c r="K1" s="61" t="s">
        <v>570</v>
      </c>
      <c r="L1" s="61"/>
    </row>
    <row r="2" spans="1:12" ht="11.15" customHeight="1">
      <c r="A2" s="58" t="s">
        <v>5</v>
      </c>
      <c r="B2" s="58"/>
      <c r="C2" s="58"/>
      <c r="D2" s="58"/>
      <c r="E2" s="59"/>
      <c r="F2" s="58"/>
      <c r="G2" s="58"/>
      <c r="H2" s="58" t="s">
        <v>148</v>
      </c>
      <c r="I2" s="60"/>
      <c r="J2" s="61" t="s">
        <v>571</v>
      </c>
      <c r="K2" s="58"/>
      <c r="L2" s="58"/>
    </row>
    <row r="3" spans="1:12" ht="11.15" customHeight="1">
      <c r="A3" s="63" t="s">
        <v>572</v>
      </c>
      <c r="B3" s="58"/>
      <c r="C3" s="58"/>
      <c r="D3" s="58"/>
      <c r="E3" s="59"/>
      <c r="F3" s="58"/>
      <c r="G3" s="58"/>
      <c r="H3" s="58"/>
      <c r="I3" s="58"/>
      <c r="J3" s="58"/>
      <c r="K3" s="64" t="s">
        <v>573</v>
      </c>
      <c r="L3" s="64"/>
    </row>
    <row r="4" spans="1:12" ht="28.5" customHeight="1">
      <c r="A4" s="158" t="s">
        <v>214</v>
      </c>
      <c r="B4" s="158"/>
      <c r="C4" s="158"/>
      <c r="D4" s="158"/>
      <c r="E4" s="158"/>
      <c r="F4" s="158"/>
      <c r="G4" s="158"/>
      <c r="H4" s="158"/>
      <c r="I4" s="158"/>
      <c r="J4" s="158"/>
      <c r="K4" s="158"/>
      <c r="L4" s="65"/>
    </row>
    <row r="5" spans="1:12" s="67" customFormat="1" ht="12.9" customHeight="1">
      <c r="A5" s="159" t="s">
        <v>574</v>
      </c>
      <c r="B5" s="159"/>
      <c r="C5" s="159"/>
      <c r="D5" s="159"/>
      <c r="E5" s="159"/>
      <c r="F5" s="159"/>
      <c r="G5" s="159"/>
      <c r="H5" s="159"/>
      <c r="I5" s="159"/>
      <c r="J5" s="159"/>
      <c r="K5" s="159"/>
      <c r="L5" s="66"/>
    </row>
    <row r="6" spans="1:12" ht="12.9" customHeight="1">
      <c r="A6" s="160" t="s">
        <v>575</v>
      </c>
      <c r="B6" s="160"/>
      <c r="C6" s="160"/>
      <c r="D6" s="160"/>
      <c r="E6" s="160"/>
      <c r="F6" s="160"/>
      <c r="G6" s="160"/>
      <c r="H6" s="160"/>
      <c r="I6" s="160"/>
      <c r="J6" s="160"/>
      <c r="K6" s="160"/>
      <c r="L6" s="68"/>
    </row>
    <row r="7" spans="1:12" ht="12" customHeight="1">
      <c r="A7" s="161" t="s">
        <v>848</v>
      </c>
      <c r="B7" s="161"/>
      <c r="C7" s="161"/>
      <c r="D7" s="161"/>
      <c r="E7" s="161"/>
      <c r="F7" s="161"/>
      <c r="G7" s="161"/>
      <c r="H7" s="161"/>
      <c r="I7" s="161"/>
      <c r="J7" s="161"/>
      <c r="K7" s="161"/>
      <c r="L7" s="69"/>
    </row>
    <row r="8" spans="1:12" ht="5.15" customHeight="1">
      <c r="A8" s="70"/>
      <c r="B8" s="71"/>
      <c r="C8" s="71"/>
      <c r="D8" s="71"/>
      <c r="F8" s="71"/>
      <c r="G8" s="71"/>
      <c r="H8" s="71"/>
      <c r="I8" s="71"/>
      <c r="J8" s="71"/>
      <c r="K8" s="71"/>
      <c r="L8" s="71"/>
    </row>
    <row r="9" spans="1:12" ht="11.4" customHeight="1">
      <c r="A9" s="164" t="s">
        <v>576</v>
      </c>
      <c r="B9" s="164"/>
      <c r="C9" s="164"/>
      <c r="D9" s="164"/>
      <c r="E9" s="164"/>
      <c r="F9" s="164"/>
      <c r="G9" s="164"/>
      <c r="H9" s="164"/>
      <c r="I9" s="164"/>
      <c r="J9" s="164"/>
      <c r="K9" s="164"/>
      <c r="L9" s="73"/>
    </row>
    <row r="10" spans="1:12" ht="5.15" customHeight="1">
      <c r="A10" s="70" t="s">
        <v>148</v>
      </c>
      <c r="B10" s="71"/>
      <c r="C10" s="71"/>
      <c r="D10" s="71"/>
      <c r="F10" s="71"/>
      <c r="G10" s="71"/>
      <c r="H10" s="71"/>
      <c r="I10" s="71"/>
      <c r="J10" s="71"/>
      <c r="K10" s="71"/>
      <c r="L10" s="71"/>
    </row>
    <row r="11" spans="1:12" s="79" customFormat="1" ht="11.4" customHeight="1">
      <c r="A11" s="74" t="s">
        <v>577</v>
      </c>
      <c r="B11" s="75" t="s">
        <v>169</v>
      </c>
      <c r="C11" s="75" t="s">
        <v>578</v>
      </c>
      <c r="D11" s="75" t="s">
        <v>168</v>
      </c>
      <c r="E11" s="76" t="s">
        <v>154</v>
      </c>
      <c r="F11" s="77"/>
      <c r="G11" s="78" t="s">
        <v>577</v>
      </c>
      <c r="H11" s="75" t="s">
        <v>169</v>
      </c>
      <c r="I11" s="75" t="s">
        <v>578</v>
      </c>
      <c r="J11" s="75" t="s">
        <v>168</v>
      </c>
      <c r="K11" s="76" t="s">
        <v>154</v>
      </c>
      <c r="L11" s="75"/>
    </row>
    <row r="12" spans="1:12" s="79" customFormat="1" ht="5.15" customHeight="1">
      <c r="A12" s="74"/>
      <c r="B12" s="75"/>
      <c r="C12" s="75"/>
      <c r="D12" s="75"/>
      <c r="E12" s="76"/>
      <c r="F12" s="77"/>
      <c r="G12" s="78"/>
      <c r="H12" s="75"/>
      <c r="I12" s="75"/>
      <c r="J12" s="75"/>
      <c r="K12" s="76"/>
      <c r="L12" s="75"/>
    </row>
    <row r="13" spans="1:12" ht="11.4" customHeight="1">
      <c r="A13" s="80" t="s">
        <v>635</v>
      </c>
      <c r="B13" s="81"/>
      <c r="C13" s="81"/>
      <c r="D13" s="81"/>
      <c r="E13" s="82"/>
      <c r="G13" s="83" t="s">
        <v>800</v>
      </c>
      <c r="H13" s="81"/>
      <c r="I13" s="146"/>
      <c r="J13" s="147"/>
      <c r="K13" s="147"/>
      <c r="L13" s="84"/>
    </row>
    <row r="14" spans="1:12" ht="11.4" customHeight="1">
      <c r="A14" s="81"/>
      <c r="B14" s="85">
        <f>'LAUS File'!J806</f>
        <v>0</v>
      </c>
      <c r="C14" s="85">
        <f>'LAUS File'!J807</f>
        <v>0</v>
      </c>
      <c r="D14" s="85">
        <f>'LAUS File'!J808</f>
        <v>0</v>
      </c>
      <c r="E14" s="86">
        <f>'LAUS File'!J809</f>
        <v>0</v>
      </c>
      <c r="L14" s="89"/>
    </row>
    <row r="15" spans="1:12" ht="11.4" customHeight="1">
      <c r="A15" s="139" t="s">
        <v>636</v>
      </c>
      <c r="B15" s="140">
        <f>'LAUS File'!J74</f>
        <v>0</v>
      </c>
      <c r="C15" s="140">
        <f>'LAUS File'!J75</f>
        <v>0</v>
      </c>
      <c r="D15" s="140">
        <f>'LAUS File'!J76</f>
        <v>0</v>
      </c>
      <c r="E15" s="141">
        <f>'LAUS File'!J77</f>
        <v>0</v>
      </c>
      <c r="G15" s="142" t="s">
        <v>713</v>
      </c>
      <c r="H15" s="140">
        <f>'LAUS File'!J306</f>
        <v>0</v>
      </c>
      <c r="I15" s="140">
        <f>'LAUS File'!J307</f>
        <v>0</v>
      </c>
      <c r="J15" s="140">
        <f>'LAUS File'!J308</f>
        <v>0</v>
      </c>
      <c r="K15" s="143">
        <f>'LAUS File'!J309</f>
        <v>0</v>
      </c>
      <c r="L15" s="92"/>
    </row>
    <row r="16" spans="1:12" ht="11.4" customHeight="1">
      <c r="A16" s="139" t="s">
        <v>637</v>
      </c>
      <c r="B16" s="140">
        <f>'LAUS File'!J98</f>
        <v>0</v>
      </c>
      <c r="C16" s="140">
        <f>'LAUS File'!J99</f>
        <v>0</v>
      </c>
      <c r="D16" s="140">
        <f>'LAUS File'!J100</f>
        <v>0</v>
      </c>
      <c r="E16" s="141">
        <f>'LAUS File'!J101</f>
        <v>0</v>
      </c>
      <c r="G16" s="142" t="s">
        <v>716</v>
      </c>
      <c r="H16" s="140">
        <f>'LAUS File'!J318</f>
        <v>0</v>
      </c>
      <c r="I16" s="140">
        <f>'LAUS File'!J319</f>
        <v>0</v>
      </c>
      <c r="J16" s="140">
        <f>'LAUS File'!J320</f>
        <v>0</v>
      </c>
      <c r="K16" s="141">
        <f>'LAUS File'!J321</f>
        <v>0</v>
      </c>
      <c r="L16" s="92"/>
    </row>
    <row r="17" spans="1:12" ht="11.4" customHeight="1">
      <c r="A17" s="142" t="s">
        <v>638</v>
      </c>
      <c r="B17" s="140">
        <f>'LAUS File'!J102</f>
        <v>0</v>
      </c>
      <c r="C17" s="140">
        <f>'LAUS File'!J103</f>
        <v>0</v>
      </c>
      <c r="D17" s="140">
        <f>'LAUS File'!J104</f>
        <v>0</v>
      </c>
      <c r="E17" s="141">
        <f>'LAUS File'!J105</f>
        <v>0</v>
      </c>
      <c r="G17" s="142" t="s">
        <v>721</v>
      </c>
      <c r="H17" s="140">
        <f>'LAUS File'!J338</f>
        <v>0</v>
      </c>
      <c r="I17" s="140">
        <f>'LAUS File'!J339</f>
        <v>0</v>
      </c>
      <c r="J17" s="140">
        <f>'LAUS File'!J340</f>
        <v>0</v>
      </c>
      <c r="K17" s="141">
        <f>'LAUS File'!J341</f>
        <v>0</v>
      </c>
      <c r="L17" s="92"/>
    </row>
    <row r="18" spans="1:12" ht="11.4" customHeight="1">
      <c r="A18" s="139" t="s">
        <v>639</v>
      </c>
      <c r="B18" s="140">
        <f>'LAUS File'!J110</f>
        <v>0</v>
      </c>
      <c r="C18" s="140">
        <f>'LAUS File'!J111</f>
        <v>0</v>
      </c>
      <c r="D18" s="140">
        <f>'LAUS File'!J112</f>
        <v>0</v>
      </c>
      <c r="E18" s="141">
        <f>'LAUS File'!J113</f>
        <v>0</v>
      </c>
      <c r="G18" s="142" t="s">
        <v>723</v>
      </c>
      <c r="H18" s="140">
        <f>'LAUS File'!J346</f>
        <v>0</v>
      </c>
      <c r="I18" s="140">
        <f>'LAUS File'!J347</f>
        <v>0</v>
      </c>
      <c r="J18" s="140">
        <f>'LAUS File'!J348</f>
        <v>0</v>
      </c>
      <c r="K18" s="141">
        <f>'LAUS File'!J349</f>
        <v>0</v>
      </c>
      <c r="L18" s="92"/>
    </row>
    <row r="19" spans="1:12" ht="11.4" customHeight="1">
      <c r="A19" s="139" t="s">
        <v>157</v>
      </c>
      <c r="B19" s="140">
        <f>'LAUS File'!J174</f>
        <v>0</v>
      </c>
      <c r="C19" s="140">
        <f>'LAUS File'!J175</f>
        <v>0</v>
      </c>
      <c r="D19" s="140">
        <f>'LAUS File'!J176</f>
        <v>0</v>
      </c>
      <c r="E19" s="141">
        <f>'LAUS File'!J177</f>
        <v>0</v>
      </c>
      <c r="G19" s="142" t="s">
        <v>724</v>
      </c>
      <c r="H19" s="140">
        <f>'LAUS File'!J350</f>
        <v>0</v>
      </c>
      <c r="I19" s="140">
        <f>'LAUS File'!J351</f>
        <v>0</v>
      </c>
      <c r="J19" s="140">
        <f>'LAUS File'!J352</f>
        <v>0</v>
      </c>
      <c r="K19" s="141">
        <f>'LAUS File'!J353</f>
        <v>0</v>
      </c>
      <c r="L19" s="92"/>
    </row>
    <row r="20" spans="1:12" ht="11.4" customHeight="1">
      <c r="A20" s="139" t="s">
        <v>640</v>
      </c>
      <c r="B20" s="140">
        <f>'LAUS File'!J178</f>
        <v>0</v>
      </c>
      <c r="C20" s="140">
        <f>'LAUS File'!J179</f>
        <v>0</v>
      </c>
      <c r="D20" s="140">
        <f>'LAUS File'!J180</f>
        <v>0</v>
      </c>
      <c r="E20" s="141">
        <f>'LAUS File'!J181</f>
        <v>0</v>
      </c>
      <c r="G20" s="142" t="s">
        <v>725</v>
      </c>
      <c r="H20" s="140">
        <f>'LAUS File'!J354</f>
        <v>0</v>
      </c>
      <c r="I20" s="140">
        <f>'LAUS File'!J355</f>
        <v>0</v>
      </c>
      <c r="J20" s="140">
        <f>'LAUS File'!J356</f>
        <v>0</v>
      </c>
      <c r="K20" s="141">
        <f>'LAUS File'!J357</f>
        <v>0</v>
      </c>
      <c r="L20" s="92"/>
    </row>
    <row r="21" spans="1:12" ht="11.4" customHeight="1">
      <c r="A21" s="142" t="s">
        <v>641</v>
      </c>
      <c r="B21" s="140">
        <f>'LAUS File'!J222</f>
        <v>0</v>
      </c>
      <c r="C21" s="140">
        <f>'LAUS File'!J223</f>
        <v>0</v>
      </c>
      <c r="D21" s="140">
        <f>'LAUS File'!J224</f>
        <v>0</v>
      </c>
      <c r="E21" s="141">
        <f>'LAUS File'!J225</f>
        <v>0</v>
      </c>
      <c r="G21" s="142" t="s">
        <v>728</v>
      </c>
      <c r="H21" s="140">
        <f>'LAUS File'!J366</f>
        <v>0</v>
      </c>
      <c r="I21" s="140">
        <f>'LAUS File'!J367</f>
        <v>0</v>
      </c>
      <c r="J21" s="140">
        <f>'LAUS File'!J368</f>
        <v>0</v>
      </c>
      <c r="K21" s="141">
        <f>'LAUS File'!J369</f>
        <v>0</v>
      </c>
      <c r="L21" s="92"/>
    </row>
    <row r="22" spans="1:12" ht="11.4" customHeight="1">
      <c r="A22" s="139" t="s">
        <v>642</v>
      </c>
      <c r="B22" s="140">
        <f>'LAUS File'!J242</f>
        <v>0</v>
      </c>
      <c r="C22" s="140">
        <f>'LAUS File'!J243</f>
        <v>0</v>
      </c>
      <c r="D22" s="140">
        <f>'LAUS File'!J244</f>
        <v>0</v>
      </c>
      <c r="E22" s="141">
        <f>'LAUS File'!J245</f>
        <v>0</v>
      </c>
      <c r="G22" s="142" t="s">
        <v>729</v>
      </c>
      <c r="H22" s="140">
        <f>'LAUS File'!J370</f>
        <v>0</v>
      </c>
      <c r="I22" s="140">
        <f>'LAUS File'!J371</f>
        <v>0</v>
      </c>
      <c r="J22" s="140">
        <f>'LAUS File'!J372</f>
        <v>0</v>
      </c>
      <c r="K22" s="141">
        <f>'LAUS File'!J373</f>
        <v>0</v>
      </c>
      <c r="L22" s="92"/>
    </row>
    <row r="23" spans="1:12" ht="11.4" customHeight="1">
      <c r="A23" s="139" t="s">
        <v>643</v>
      </c>
      <c r="B23" s="140">
        <f>'LAUS File'!J266</f>
        <v>0</v>
      </c>
      <c r="C23" s="140">
        <f>'LAUS File'!J267</f>
        <v>0</v>
      </c>
      <c r="D23" s="140">
        <f>'LAUS File'!J268</f>
        <v>0</v>
      </c>
      <c r="E23" s="141">
        <f>'LAUS File'!J269</f>
        <v>0</v>
      </c>
      <c r="G23" s="142" t="s">
        <v>734</v>
      </c>
      <c r="H23" s="140">
        <f>'LAUS File'!J394</f>
        <v>0</v>
      </c>
      <c r="I23" s="140">
        <f>'LAUS File'!J395</f>
        <v>0</v>
      </c>
      <c r="J23" s="140">
        <f>'LAUS File'!J396</f>
        <v>0</v>
      </c>
      <c r="K23" s="141">
        <f>'LAUS File'!J397</f>
        <v>0</v>
      </c>
      <c r="L23" s="92"/>
    </row>
    <row r="24" spans="1:12" ht="11.4" customHeight="1">
      <c r="A24" s="142" t="s">
        <v>644</v>
      </c>
      <c r="B24" s="140">
        <f>'LAUS File'!J378</f>
        <v>0</v>
      </c>
      <c r="C24" s="140">
        <f>'LAUS File'!J379</f>
        <v>0</v>
      </c>
      <c r="D24" s="140">
        <f>'LAUS File'!J380</f>
        <v>0</v>
      </c>
      <c r="E24" s="141">
        <f>'LAUS File'!J381</f>
        <v>0</v>
      </c>
      <c r="G24" s="142" t="s">
        <v>736</v>
      </c>
      <c r="H24" s="140">
        <f>'LAUS File'!J414</f>
        <v>0</v>
      </c>
      <c r="I24" s="140">
        <f>'LAUS File'!J415</f>
        <v>0</v>
      </c>
      <c r="J24" s="140">
        <f>'LAUS File'!J416</f>
        <v>0</v>
      </c>
      <c r="K24" s="141">
        <f>'LAUS File'!J417</f>
        <v>0</v>
      </c>
      <c r="L24" s="92"/>
    </row>
    <row r="25" spans="1:12" ht="11.4" customHeight="1">
      <c r="A25" s="142" t="s">
        <v>645</v>
      </c>
      <c r="B25" s="140">
        <f>'LAUS File'!J398</f>
        <v>0</v>
      </c>
      <c r="C25" s="140">
        <f>'LAUS File'!J399</f>
        <v>0</v>
      </c>
      <c r="D25" s="140">
        <f>'LAUS File'!J400</f>
        <v>0</v>
      </c>
      <c r="E25" s="141">
        <f>'LAUS File'!J401</f>
        <v>0</v>
      </c>
      <c r="G25" s="142" t="s">
        <v>744</v>
      </c>
      <c r="H25" s="140">
        <f>'LAUS File'!J458</f>
        <v>0</v>
      </c>
      <c r="I25" s="140">
        <f>'LAUS File'!J459</f>
        <v>0</v>
      </c>
      <c r="J25" s="140">
        <f>'LAUS File'!J460</f>
        <v>0</v>
      </c>
      <c r="K25" s="141">
        <f>'LAUS File'!J461</f>
        <v>0</v>
      </c>
      <c r="L25" s="92"/>
    </row>
    <row r="26" spans="1:12" ht="11.4" customHeight="1">
      <c r="A26" s="139" t="s">
        <v>646</v>
      </c>
      <c r="B26" s="140">
        <f>'LAUS File'!J402</f>
        <v>0</v>
      </c>
      <c r="C26" s="140">
        <f>'LAUS File'!J403</f>
        <v>0</v>
      </c>
      <c r="D26" s="140">
        <f>'LAUS File'!J404</f>
        <v>0</v>
      </c>
      <c r="E26" s="141">
        <f>'LAUS File'!J405</f>
        <v>0</v>
      </c>
      <c r="G26" s="142" t="s">
        <v>745</v>
      </c>
      <c r="H26" s="140">
        <f>'LAUS File'!J462</f>
        <v>0</v>
      </c>
      <c r="I26" s="140">
        <f>'LAUS File'!J463</f>
        <v>0</v>
      </c>
      <c r="J26" s="140">
        <f>'LAUS File'!J464</f>
        <v>0</v>
      </c>
      <c r="K26" s="141">
        <f>'LAUS File'!J465</f>
        <v>0</v>
      </c>
      <c r="L26" s="92"/>
    </row>
    <row r="27" spans="1:12" ht="11.4" customHeight="1">
      <c r="A27" s="139" t="s">
        <v>647</v>
      </c>
      <c r="B27" s="140">
        <f>'LAUS File'!J422</f>
        <v>0</v>
      </c>
      <c r="C27" s="140">
        <f>'LAUS File'!J423</f>
        <v>0</v>
      </c>
      <c r="D27" s="140">
        <f>'LAUS File'!J424</f>
        <v>0</v>
      </c>
      <c r="E27" s="141">
        <f>'LAUS File'!J425</f>
        <v>0</v>
      </c>
      <c r="G27" s="142" t="s">
        <v>749</v>
      </c>
      <c r="H27" s="140">
        <f>'LAUS File'!J478</f>
        <v>0</v>
      </c>
      <c r="I27" s="140">
        <f>'LAUS File'!J479</f>
        <v>0</v>
      </c>
      <c r="J27" s="140">
        <f>'LAUS File'!J480</f>
        <v>0</v>
      </c>
      <c r="K27" s="141">
        <f>'LAUS File'!J481</f>
        <v>0</v>
      </c>
      <c r="L27" s="92"/>
    </row>
    <row r="28" spans="1:12" ht="11.4" customHeight="1">
      <c r="A28" s="139" t="s">
        <v>648</v>
      </c>
      <c r="B28" s="140">
        <f>'LAUS File'!J426</f>
        <v>0</v>
      </c>
      <c r="C28" s="140">
        <f>'LAUS File'!J427</f>
        <v>0</v>
      </c>
      <c r="D28" s="140">
        <f>'LAUS File'!J428</f>
        <v>0</v>
      </c>
      <c r="E28" s="141">
        <f>'LAUS File'!J429</f>
        <v>0</v>
      </c>
      <c r="G28" s="142" t="s">
        <v>752</v>
      </c>
      <c r="H28" s="140">
        <f>'LAUS File'!J490</f>
        <v>0</v>
      </c>
      <c r="I28" s="140">
        <f>'LAUS File'!J491</f>
        <v>0</v>
      </c>
      <c r="J28" s="140">
        <f>'LAUS File'!J492</f>
        <v>0</v>
      </c>
      <c r="K28" s="141">
        <f>'LAUS File'!J493</f>
        <v>0</v>
      </c>
      <c r="L28" s="92"/>
    </row>
    <row r="29" spans="1:12" ht="11.4" customHeight="1">
      <c r="A29" s="139" t="s">
        <v>649</v>
      </c>
      <c r="B29" s="140">
        <f>'LAUS File'!J450</f>
        <v>0</v>
      </c>
      <c r="C29" s="140">
        <f>'LAUS File'!J451</f>
        <v>0</v>
      </c>
      <c r="D29" s="140">
        <f>'LAUS File'!J452</f>
        <v>0</v>
      </c>
      <c r="E29" s="141">
        <f>'LAUS File'!J453</f>
        <v>0</v>
      </c>
      <c r="G29" s="142" t="s">
        <v>756</v>
      </c>
      <c r="H29" s="140">
        <f>'LAUS File'!J514</f>
        <v>0</v>
      </c>
      <c r="I29" s="140">
        <f>'LAUS File'!J515</f>
        <v>0</v>
      </c>
      <c r="J29" s="140">
        <f>'LAUS File'!J516</f>
        <v>0</v>
      </c>
      <c r="K29" s="141">
        <f>'LAUS File'!J517</f>
        <v>0</v>
      </c>
      <c r="L29" s="92"/>
    </row>
    <row r="30" spans="1:12" ht="11.4" customHeight="1">
      <c r="A30" s="139" t="s">
        <v>650</v>
      </c>
      <c r="B30" s="140">
        <f>'LAUS File'!J506</f>
        <v>0</v>
      </c>
      <c r="C30" s="140">
        <f>'LAUS File'!J507</f>
        <v>0</v>
      </c>
      <c r="D30" s="140">
        <f>'LAUS File'!J508</f>
        <v>0</v>
      </c>
      <c r="E30" s="141">
        <f>'LAUS File'!J509</f>
        <v>0</v>
      </c>
      <c r="G30" s="142" t="s">
        <v>760</v>
      </c>
      <c r="H30" s="140">
        <f>'LAUS File'!J182</f>
        <v>0</v>
      </c>
      <c r="I30" s="140">
        <f>'LAUS File'!J183</f>
        <v>0</v>
      </c>
      <c r="J30" s="140">
        <f>'LAUS File'!J184</f>
        <v>0</v>
      </c>
      <c r="K30" s="141">
        <f>'LAUS File'!J185</f>
        <v>0</v>
      </c>
      <c r="L30" s="92"/>
    </row>
    <row r="31" spans="1:12" ht="11.4" customHeight="1">
      <c r="A31" s="142" t="s">
        <v>651</v>
      </c>
      <c r="B31" s="140">
        <f>'LAUS File'!J510</f>
        <v>0</v>
      </c>
      <c r="C31" s="140">
        <f>'LAUS File'!J511</f>
        <v>0</v>
      </c>
      <c r="D31" s="140">
        <f>'LAUS File'!J512</f>
        <v>0</v>
      </c>
      <c r="E31" s="141">
        <f>'LAUS File'!J513</f>
        <v>0</v>
      </c>
      <c r="G31" s="142" t="s">
        <v>765</v>
      </c>
      <c r="H31" s="140">
        <f>'LAUS File'!J550</f>
        <v>0</v>
      </c>
      <c r="I31" s="140">
        <f>'LAUS File'!J551</f>
        <v>0</v>
      </c>
      <c r="J31" s="140">
        <f>'LAUS File'!J552</f>
        <v>0</v>
      </c>
      <c r="K31" s="141">
        <f>'LAUS File'!J553</f>
        <v>0</v>
      </c>
      <c r="L31" s="92"/>
    </row>
    <row r="32" spans="1:12" ht="11.4" customHeight="1">
      <c r="A32" s="142" t="s">
        <v>652</v>
      </c>
      <c r="B32" s="140">
        <f>'LAUS File'!J546</f>
        <v>0</v>
      </c>
      <c r="C32" s="140">
        <f>'LAUS File'!J547</f>
        <v>0</v>
      </c>
      <c r="D32" s="140">
        <f>'LAUS File'!J548</f>
        <v>0</v>
      </c>
      <c r="E32" s="141">
        <f>'LAUS File'!J549</f>
        <v>0</v>
      </c>
      <c r="G32" s="142" t="s">
        <v>766</v>
      </c>
      <c r="H32" s="140">
        <f>'LAUS File'!J554</f>
        <v>0</v>
      </c>
      <c r="I32" s="140">
        <f>'LAUS File'!J555</f>
        <v>0</v>
      </c>
      <c r="J32" s="140">
        <f>'LAUS File'!J556</f>
        <v>0</v>
      </c>
      <c r="K32" s="141">
        <f>'LAUS File'!J557</f>
        <v>0</v>
      </c>
      <c r="L32" s="92"/>
    </row>
    <row r="33" spans="1:12" ht="11.4" customHeight="1">
      <c r="A33" s="139" t="s">
        <v>653</v>
      </c>
      <c r="B33" s="140">
        <f>'LAUS File'!J578</f>
        <v>0</v>
      </c>
      <c r="C33" s="140">
        <f>'LAUS File'!J579</f>
        <v>0</v>
      </c>
      <c r="D33" s="140">
        <f>'LAUS File'!J580</f>
        <v>0</v>
      </c>
      <c r="E33" s="141">
        <f>'LAUS File'!J581</f>
        <v>0</v>
      </c>
      <c r="G33" s="142" t="s">
        <v>768</v>
      </c>
      <c r="H33" s="140">
        <f>'LAUS File'!J562</f>
        <v>0</v>
      </c>
      <c r="I33" s="140">
        <f>'LAUS File'!J563</f>
        <v>0</v>
      </c>
      <c r="J33" s="140">
        <f>'LAUS File'!J564</f>
        <v>0</v>
      </c>
      <c r="K33" s="141">
        <f>'LAUS File'!J565</f>
        <v>0</v>
      </c>
      <c r="L33" s="92"/>
    </row>
    <row r="34" spans="1:12" ht="11.4" customHeight="1">
      <c r="A34" s="139" t="s">
        <v>654</v>
      </c>
      <c r="B34" s="140">
        <f>'LAUS File'!J590</f>
        <v>0</v>
      </c>
      <c r="C34" s="140">
        <f>'LAUS File'!J591</f>
        <v>0</v>
      </c>
      <c r="D34" s="140">
        <f>'LAUS File'!J592</f>
        <v>0</v>
      </c>
      <c r="E34" s="141">
        <f>'LAUS File'!J593</f>
        <v>0</v>
      </c>
      <c r="G34" s="142" t="s">
        <v>769</v>
      </c>
      <c r="H34" s="140">
        <f>'LAUS File'!J566</f>
        <v>0</v>
      </c>
      <c r="I34" s="140">
        <f>'LAUS File'!J567</f>
        <v>0</v>
      </c>
      <c r="J34" s="140">
        <f>'LAUS File'!J568</f>
        <v>0</v>
      </c>
      <c r="K34" s="141">
        <f>'LAUS File'!J569</f>
        <v>0</v>
      </c>
      <c r="L34" s="92"/>
    </row>
    <row r="35" spans="1:12" ht="11.4" customHeight="1">
      <c r="A35" s="142" t="s">
        <v>655</v>
      </c>
      <c r="B35" s="140">
        <f>'LAUS File'!J614</f>
        <v>0</v>
      </c>
      <c r="C35" s="140">
        <f>'LAUS File'!J615</f>
        <v>0</v>
      </c>
      <c r="D35" s="140">
        <f>'LAUS File'!J616</f>
        <v>0</v>
      </c>
      <c r="E35" s="141">
        <f>'LAUS File'!J617</f>
        <v>0</v>
      </c>
      <c r="G35" s="142" t="s">
        <v>771</v>
      </c>
      <c r="H35" s="140">
        <f>'LAUS File'!J574</f>
        <v>0</v>
      </c>
      <c r="I35" s="140">
        <f>'LAUS File'!J575</f>
        <v>0</v>
      </c>
      <c r="J35" s="140">
        <f>'LAUS File'!J576</f>
        <v>0</v>
      </c>
      <c r="K35" s="141">
        <f>'LAUS File'!J577</f>
        <v>0</v>
      </c>
      <c r="L35" s="92"/>
    </row>
    <row r="36" spans="1:12" ht="11.4" customHeight="1">
      <c r="A36" s="142" t="s">
        <v>656</v>
      </c>
      <c r="B36" s="140">
        <f>'LAUS File'!J666</f>
        <v>0</v>
      </c>
      <c r="C36" s="140">
        <f>'LAUS File'!J667</f>
        <v>0</v>
      </c>
      <c r="D36" s="140">
        <f>'LAUS File'!J668</f>
        <v>0</v>
      </c>
      <c r="E36" s="141">
        <f>'LAUS File'!J669</f>
        <v>0</v>
      </c>
      <c r="G36" s="142" t="s">
        <v>774</v>
      </c>
      <c r="H36" s="140">
        <f>'LAUS File'!J594</f>
        <v>0</v>
      </c>
      <c r="I36" s="140">
        <f>'LAUS File'!J595</f>
        <v>0</v>
      </c>
      <c r="J36" s="140">
        <f>'LAUS File'!J596</f>
        <v>0</v>
      </c>
      <c r="K36" s="141">
        <f>'LAUS File'!J597</f>
        <v>0</v>
      </c>
      <c r="L36" s="92"/>
    </row>
    <row r="37" spans="1:12" ht="11.4" customHeight="1">
      <c r="A37" s="142" t="s">
        <v>657</v>
      </c>
      <c r="B37" s="140">
        <f>'LAUS File'!J670</f>
        <v>0</v>
      </c>
      <c r="C37" s="140">
        <f>'LAUS File'!J671</f>
        <v>0</v>
      </c>
      <c r="D37" s="140">
        <f>'LAUS File'!J672</f>
        <v>0</v>
      </c>
      <c r="E37" s="141">
        <f>'LAUS File'!J673</f>
        <v>0</v>
      </c>
      <c r="G37" s="142" t="s">
        <v>777</v>
      </c>
      <c r="H37" s="140">
        <f>'LAUS File'!J606</f>
        <v>0</v>
      </c>
      <c r="I37" s="140">
        <f>'LAUS File'!J607</f>
        <v>0</v>
      </c>
      <c r="J37" s="140">
        <f>'LAUS File'!J608</f>
        <v>0</v>
      </c>
      <c r="K37" s="141">
        <f>'LAUS File'!J609</f>
        <v>0</v>
      </c>
      <c r="L37" s="92"/>
    </row>
    <row r="38" spans="1:12" ht="11.4" customHeight="1">
      <c r="A38" s="142" t="s">
        <v>658</v>
      </c>
      <c r="B38" s="140">
        <f>'LAUS File'!J682</f>
        <v>0</v>
      </c>
      <c r="C38" s="140">
        <f>'LAUS File'!J683</f>
        <v>0</v>
      </c>
      <c r="D38" s="140">
        <f>'LAUS File'!J684</f>
        <v>0</v>
      </c>
      <c r="E38" s="141">
        <f>'LAUS File'!J685</f>
        <v>0</v>
      </c>
      <c r="G38" s="142" t="s">
        <v>779</v>
      </c>
      <c r="H38" s="140">
        <f>'LAUS File'!J622</f>
        <v>0</v>
      </c>
      <c r="I38" s="140">
        <f>'LAUS File'!J623</f>
        <v>0</v>
      </c>
      <c r="J38" s="140">
        <f>'LAUS File'!J624</f>
        <v>0</v>
      </c>
      <c r="K38" s="141">
        <f>'LAUS File'!J625</f>
        <v>0</v>
      </c>
      <c r="L38" s="92"/>
    </row>
    <row r="39" spans="1:12" ht="11.4" customHeight="1">
      <c r="G39" s="142" t="s">
        <v>786</v>
      </c>
      <c r="H39" s="140">
        <f>'LAUS File'!J654</f>
        <v>0</v>
      </c>
      <c r="I39" s="140">
        <f>'LAUS File'!J655</f>
        <v>0</v>
      </c>
      <c r="J39" s="140">
        <f>'LAUS File'!J656</f>
        <v>0</v>
      </c>
      <c r="K39" s="141">
        <f>'LAUS File'!J657</f>
        <v>0</v>
      </c>
      <c r="L39" s="92"/>
    </row>
    <row r="40" spans="1:12" ht="11.4" customHeight="1">
      <c r="G40" s="142" t="s">
        <v>787</v>
      </c>
      <c r="H40" s="140">
        <f>'LAUS File'!J658</f>
        <v>0</v>
      </c>
      <c r="I40" s="140">
        <f>'LAUS File'!J659</f>
        <v>0</v>
      </c>
      <c r="J40" s="140">
        <f>'LAUS File'!J660</f>
        <v>0</v>
      </c>
      <c r="K40" s="141">
        <f>'LAUS File'!J661</f>
        <v>0</v>
      </c>
      <c r="L40" s="92"/>
    </row>
    <row r="41" spans="1:12" ht="11.4" customHeight="1">
      <c r="A41" s="80" t="s">
        <v>799</v>
      </c>
      <c r="B41" s="93"/>
      <c r="C41" s="93"/>
      <c r="D41" s="93"/>
      <c r="E41" s="94"/>
      <c r="G41" s="142" t="s">
        <v>789</v>
      </c>
      <c r="H41" s="140">
        <f>'LAUS File'!J674</f>
        <v>0</v>
      </c>
      <c r="I41" s="140">
        <f>'LAUS File'!J675</f>
        <v>0</v>
      </c>
      <c r="J41" s="140">
        <f>'LAUS File'!J676</f>
        <v>0</v>
      </c>
      <c r="K41" s="141">
        <f>'LAUS File'!J677</f>
        <v>0</v>
      </c>
      <c r="L41" s="92"/>
    </row>
    <row r="42" spans="1:12" ht="11.4" customHeight="1">
      <c r="A42" s="80"/>
      <c r="B42" s="93">
        <f>'LAUS File'!J810</f>
        <v>0</v>
      </c>
      <c r="C42" s="93">
        <f>'LAUS File'!J811</f>
        <v>0</v>
      </c>
      <c r="D42" s="93">
        <f>'LAUS File'!J812</f>
        <v>0</v>
      </c>
      <c r="E42" s="94">
        <f>'LAUS File'!J813</f>
        <v>0</v>
      </c>
      <c r="G42" s="142" t="s">
        <v>790</v>
      </c>
      <c r="H42" s="140">
        <f>'LAUS File'!J678</f>
        <v>0</v>
      </c>
      <c r="I42" s="140">
        <f>'LAUS File'!J679</f>
        <v>0</v>
      </c>
      <c r="J42" s="140">
        <f>'LAUS File'!J680</f>
        <v>0</v>
      </c>
      <c r="K42" s="141">
        <f>'LAUS File'!J681</f>
        <v>0</v>
      </c>
      <c r="L42" s="92"/>
    </row>
    <row r="43" spans="1:12" ht="11.4" customHeight="1">
      <c r="A43" s="139" t="s">
        <v>659</v>
      </c>
      <c r="B43" s="140">
        <f>'LAUS File'!J42</f>
        <v>0</v>
      </c>
      <c r="C43" s="140">
        <f>'LAUS File'!J43</f>
        <v>0</v>
      </c>
      <c r="D43" s="140">
        <f>'LAUS File'!J44</f>
        <v>0</v>
      </c>
      <c r="E43" s="141">
        <f>'LAUS File'!J45</f>
        <v>0</v>
      </c>
      <c r="G43" s="142" t="s">
        <v>793</v>
      </c>
      <c r="H43" s="140">
        <f>'LAUS File'!J694</f>
        <v>0</v>
      </c>
      <c r="I43" s="140">
        <f>'LAUS File'!J695</f>
        <v>0</v>
      </c>
      <c r="J43" s="140">
        <f>'LAUS File'!J696</f>
        <v>0</v>
      </c>
      <c r="K43" s="141">
        <f>'LAUS File'!J697</f>
        <v>0</v>
      </c>
      <c r="L43" s="92"/>
    </row>
    <row r="44" spans="1:12" ht="11.4" customHeight="1">
      <c r="A44" s="139" t="s">
        <v>662</v>
      </c>
      <c r="B44" s="140">
        <f>'LAUS File'!J54</f>
        <v>0</v>
      </c>
      <c r="C44" s="140">
        <f>'LAUS File'!J55</f>
        <v>0</v>
      </c>
      <c r="D44" s="140">
        <f>'LAUS File'!J56</f>
        <v>0</v>
      </c>
      <c r="E44" s="141">
        <f>'LAUS File'!J57</f>
        <v>0</v>
      </c>
      <c r="G44" s="142" t="s">
        <v>794</v>
      </c>
      <c r="H44" s="140">
        <f>'LAUS File'!J698</f>
        <v>0</v>
      </c>
      <c r="I44" s="140">
        <f>'LAUS File'!J699</f>
        <v>0</v>
      </c>
      <c r="J44" s="140">
        <f>'LAUS File'!J700</f>
        <v>0</v>
      </c>
      <c r="K44" s="141">
        <f>'LAUS File'!J701</f>
        <v>0</v>
      </c>
      <c r="L44" s="92"/>
    </row>
    <row r="45" spans="1:12" ht="11.4" customHeight="1">
      <c r="A45" s="139" t="s">
        <v>665</v>
      </c>
      <c r="B45" s="140">
        <f>'LAUS File'!J66</f>
        <v>0</v>
      </c>
      <c r="C45" s="140">
        <f>'LAUS File'!J67</f>
        <v>0</v>
      </c>
      <c r="D45" s="140">
        <f>'LAUS File'!J68</f>
        <v>0</v>
      </c>
      <c r="E45" s="141">
        <f>'LAUS File'!J69</f>
        <v>0</v>
      </c>
      <c r="L45" s="92"/>
    </row>
    <row r="46" spans="1:12" ht="11.4" customHeight="1">
      <c r="A46" s="139" t="s">
        <v>668</v>
      </c>
      <c r="B46" s="140">
        <f>'LAUS File'!J82</f>
        <v>0</v>
      </c>
      <c r="C46" s="140">
        <f>'LAUS File'!J83</f>
        <v>0</v>
      </c>
      <c r="D46" s="140">
        <f>'LAUS File'!J84</f>
        <v>0</v>
      </c>
      <c r="E46" s="141">
        <f>'LAUS File'!J85</f>
        <v>0</v>
      </c>
      <c r="L46" s="92"/>
    </row>
    <row r="47" spans="1:12" ht="11.4" customHeight="1">
      <c r="A47" s="139" t="s">
        <v>669</v>
      </c>
      <c r="B47" s="140">
        <f>'LAUS File'!J86</f>
        <v>0</v>
      </c>
      <c r="C47" s="140">
        <f>'LAUS File'!J87</f>
        <v>0</v>
      </c>
      <c r="D47" s="140">
        <f>'LAUS File'!J88</f>
        <v>0</v>
      </c>
      <c r="E47" s="141">
        <f>'LAUS File'!J89</f>
        <v>0</v>
      </c>
      <c r="G47" s="83" t="s">
        <v>159</v>
      </c>
      <c r="H47" s="95"/>
      <c r="I47" s="95"/>
      <c r="J47" s="95"/>
      <c r="K47" s="94"/>
      <c r="L47" s="92"/>
    </row>
    <row r="48" spans="1:12" ht="11.4" customHeight="1">
      <c r="A48" s="139" t="s">
        <v>677</v>
      </c>
      <c r="B48" s="140">
        <f>'LAUS File'!J130</f>
        <v>0</v>
      </c>
      <c r="C48" s="140">
        <f>'LAUS File'!J131</f>
        <v>0</v>
      </c>
      <c r="D48" s="140">
        <f>'LAUS File'!J132</f>
        <v>0</v>
      </c>
      <c r="E48" s="141">
        <f>'LAUS File'!J133</f>
        <v>0</v>
      </c>
      <c r="G48" s="83"/>
      <c r="H48" s="95">
        <f>'LAUS File'!J814</f>
        <v>0</v>
      </c>
      <c r="I48" s="95">
        <f>'LAUS File'!J815</f>
        <v>0</v>
      </c>
      <c r="J48" s="95">
        <f>'LAUS File'!J816</f>
        <v>0</v>
      </c>
      <c r="K48" s="94">
        <f>'LAUS File'!J817</f>
        <v>0</v>
      </c>
      <c r="L48" s="92"/>
    </row>
    <row r="49" spans="1:14" ht="11.4" customHeight="1">
      <c r="A49" s="139" t="s">
        <v>680</v>
      </c>
      <c r="B49" s="140">
        <f>'LAUS File'!J142</f>
        <v>0</v>
      </c>
      <c r="C49" s="140">
        <f>'LAUS File'!J143</f>
        <v>0</v>
      </c>
      <c r="D49" s="140">
        <f>'LAUS File'!J144</f>
        <v>0</v>
      </c>
      <c r="E49" s="141">
        <f>'LAUS File'!J145</f>
        <v>0</v>
      </c>
      <c r="G49" s="142" t="s">
        <v>666</v>
      </c>
      <c r="H49" s="144">
        <f>'LAUS File'!J70</f>
        <v>0</v>
      </c>
      <c r="I49" s="144">
        <f>'LAUS File'!J71</f>
        <v>0</v>
      </c>
      <c r="J49" s="144">
        <f>'LAUS File'!J72</f>
        <v>0</v>
      </c>
      <c r="K49" s="141">
        <f>'LAUS File'!J73</f>
        <v>0</v>
      </c>
      <c r="L49" s="92"/>
    </row>
    <row r="50" spans="1:14" ht="11.4" customHeight="1">
      <c r="A50" s="139" t="s">
        <v>681</v>
      </c>
      <c r="B50" s="140">
        <f>'LAUS File'!J146</f>
        <v>0</v>
      </c>
      <c r="C50" s="140">
        <f>'LAUS File'!J147</f>
        <v>0</v>
      </c>
      <c r="D50" s="140">
        <f>'LAUS File'!J148</f>
        <v>0</v>
      </c>
      <c r="E50" s="141">
        <f>'LAUS File'!J149</f>
        <v>0</v>
      </c>
      <c r="G50" s="142" t="s">
        <v>671</v>
      </c>
      <c r="H50" s="144">
        <f>'LAUS File'!J94</f>
        <v>0</v>
      </c>
      <c r="I50" s="144">
        <f>'LAUS File'!J95</f>
        <v>0</v>
      </c>
      <c r="J50" s="144">
        <f>'LAUS File'!J96</f>
        <v>0</v>
      </c>
      <c r="K50" s="141">
        <f>'LAUS File'!J97</f>
        <v>0</v>
      </c>
      <c r="L50" s="92"/>
    </row>
    <row r="51" spans="1:14" ht="11.4" customHeight="1">
      <c r="A51" s="139" t="s">
        <v>684</v>
      </c>
      <c r="B51" s="140">
        <f>'LAUS File'!J158</f>
        <v>0</v>
      </c>
      <c r="C51" s="140">
        <f>'LAUS File'!J159</f>
        <v>0</v>
      </c>
      <c r="D51" s="140">
        <f>'LAUS File'!J160</f>
        <v>0</v>
      </c>
      <c r="E51" s="141">
        <f>'LAUS File'!J161</f>
        <v>0</v>
      </c>
      <c r="G51" s="142" t="s">
        <v>695</v>
      </c>
      <c r="H51" s="144">
        <f>'LAUS File'!J214</f>
        <v>0</v>
      </c>
      <c r="I51" s="144">
        <f>'LAUS File'!J215</f>
        <v>0</v>
      </c>
      <c r="J51" s="144">
        <f>'LAUS File'!J216</f>
        <v>0</v>
      </c>
      <c r="K51" s="141">
        <f>'LAUS File'!J217</f>
        <v>0</v>
      </c>
      <c r="L51" s="92"/>
    </row>
    <row r="52" spans="1:14" ht="11.4" customHeight="1">
      <c r="A52" s="139" t="s">
        <v>686</v>
      </c>
      <c r="B52" s="140">
        <f>'LAUS File'!J166</f>
        <v>0</v>
      </c>
      <c r="C52" s="140">
        <f>'LAUS File'!J167</f>
        <v>0</v>
      </c>
      <c r="D52" s="140">
        <f>'LAUS File'!J168</f>
        <v>0</v>
      </c>
      <c r="E52" s="141">
        <f>'LAUS File'!J169</f>
        <v>0</v>
      </c>
      <c r="G52" s="142" t="s">
        <v>707</v>
      </c>
      <c r="H52" s="144">
        <f>'LAUS File'!J278</f>
        <v>0</v>
      </c>
      <c r="I52" s="144">
        <f>'LAUS File'!J279</f>
        <v>0</v>
      </c>
      <c r="J52" s="144">
        <f>'LAUS File'!J280</f>
        <v>0</v>
      </c>
      <c r="K52" s="141">
        <f>'LAUS File'!J281</f>
        <v>0</v>
      </c>
      <c r="L52" s="92"/>
    </row>
    <row r="53" spans="1:14" ht="11.4" customHeight="1">
      <c r="A53" s="139" t="s">
        <v>687</v>
      </c>
      <c r="B53" s="140">
        <f>'LAUS File'!J170</f>
        <v>0</v>
      </c>
      <c r="C53" s="140">
        <f>'LAUS File'!J171</f>
        <v>0</v>
      </c>
      <c r="D53" s="140">
        <f>'LAUS File'!J172</f>
        <v>0</v>
      </c>
      <c r="E53" s="141">
        <f>'LAUS File'!J173</f>
        <v>0</v>
      </c>
      <c r="G53" s="142" t="s">
        <v>709</v>
      </c>
      <c r="H53" s="144">
        <f>'LAUS File'!J286</f>
        <v>0</v>
      </c>
      <c r="I53" s="144">
        <f>'LAUS File'!J287</f>
        <v>0</v>
      </c>
      <c r="J53" s="144">
        <f>'LAUS File'!J288</f>
        <v>0</v>
      </c>
      <c r="K53" s="141">
        <f>'LAUS File'!J289</f>
        <v>0</v>
      </c>
      <c r="L53" s="92"/>
    </row>
    <row r="54" spans="1:14" ht="11.4" customHeight="1">
      <c r="A54" s="139" t="s">
        <v>689</v>
      </c>
      <c r="B54" s="140">
        <f>'LAUS File'!J190</f>
        <v>0</v>
      </c>
      <c r="C54" s="140">
        <f>'LAUS File'!J191</f>
        <v>0</v>
      </c>
      <c r="D54" s="140">
        <f>'LAUS File'!J192</f>
        <v>0</v>
      </c>
      <c r="E54" s="141">
        <f>'LAUS File'!J193</f>
        <v>0</v>
      </c>
      <c r="G54" s="142" t="s">
        <v>722</v>
      </c>
      <c r="H54" s="144">
        <f>'LAUS File'!J342</f>
        <v>0</v>
      </c>
      <c r="I54" s="144">
        <f>'LAUS File'!J343</f>
        <v>0</v>
      </c>
      <c r="J54" s="144">
        <f>'LAUS File'!J344</f>
        <v>0</v>
      </c>
      <c r="K54" s="141">
        <f>'LAUS File'!J345</f>
        <v>0</v>
      </c>
      <c r="L54" s="92"/>
    </row>
    <row r="55" spans="1:14" ht="11.4" customHeight="1">
      <c r="A55" s="139" t="s">
        <v>691</v>
      </c>
      <c r="B55" s="140">
        <f>'LAUS File'!J198</f>
        <v>0</v>
      </c>
      <c r="C55" s="140">
        <f>'LAUS File'!J199</f>
        <v>0</v>
      </c>
      <c r="D55" s="140">
        <f>'LAUS File'!J200</f>
        <v>0</v>
      </c>
      <c r="E55" s="141">
        <f>'LAUS File'!J201</f>
        <v>0</v>
      </c>
      <c r="G55" s="142" t="s">
        <v>726</v>
      </c>
      <c r="H55" s="144">
        <f>'LAUS File'!J358</f>
        <v>0</v>
      </c>
      <c r="I55" s="144">
        <f>'LAUS File'!J359</f>
        <v>0</v>
      </c>
      <c r="J55" s="144">
        <f>'LAUS File'!J360</f>
        <v>0</v>
      </c>
      <c r="K55" s="141">
        <f>'LAUS File'!J361</f>
        <v>0</v>
      </c>
      <c r="L55" s="92"/>
    </row>
    <row r="56" spans="1:14" ht="11.4" customHeight="1">
      <c r="A56" s="139" t="s">
        <v>692</v>
      </c>
      <c r="B56" s="140">
        <f>'LAUS File'!J202</f>
        <v>0</v>
      </c>
      <c r="C56" s="140">
        <f>'LAUS File'!J203</f>
        <v>0</v>
      </c>
      <c r="D56" s="140">
        <f>'LAUS File'!J204</f>
        <v>0</v>
      </c>
      <c r="E56" s="141">
        <f>'LAUS File'!J205</f>
        <v>0</v>
      </c>
      <c r="G56" s="142" t="s">
        <v>730</v>
      </c>
      <c r="H56" s="144">
        <f>'LAUS File'!J374</f>
        <v>0</v>
      </c>
      <c r="I56" s="144">
        <f>'LAUS File'!J375</f>
        <v>0</v>
      </c>
      <c r="J56" s="144">
        <f>'LAUS File'!J376</f>
        <v>0</v>
      </c>
      <c r="K56" s="141">
        <f>'LAUS File'!J377</f>
        <v>0</v>
      </c>
      <c r="L56" s="92"/>
    </row>
    <row r="57" spans="1:14" ht="11.4" customHeight="1">
      <c r="A57" s="139" t="s">
        <v>693</v>
      </c>
      <c r="B57" s="140">
        <f>'LAUS File'!J206</f>
        <v>0</v>
      </c>
      <c r="C57" s="140">
        <f>'LAUS File'!J207</f>
        <v>0</v>
      </c>
      <c r="D57" s="140">
        <f>'LAUS File'!J208</f>
        <v>0</v>
      </c>
      <c r="E57" s="141">
        <f>'LAUS File'!J209</f>
        <v>0</v>
      </c>
      <c r="G57" s="142" t="s">
        <v>159</v>
      </c>
      <c r="H57" s="144">
        <f>'LAUS File'!J410</f>
        <v>0</v>
      </c>
      <c r="I57" s="144">
        <f>'LAUS File'!J411</f>
        <v>0</v>
      </c>
      <c r="J57" s="144">
        <f>'LAUS File'!J412</f>
        <v>0</v>
      </c>
      <c r="K57" s="141">
        <f>'LAUS File'!J413</f>
        <v>0</v>
      </c>
      <c r="L57" s="92"/>
    </row>
    <row r="58" spans="1:14" ht="11.4" customHeight="1">
      <c r="A58" s="139" t="s">
        <v>694</v>
      </c>
      <c r="B58" s="140">
        <f>'LAUS File'!J210</f>
        <v>0</v>
      </c>
      <c r="C58" s="140">
        <f>'LAUS File'!J211</f>
        <v>0</v>
      </c>
      <c r="D58" s="140">
        <f>'LAUS File'!J212</f>
        <v>0</v>
      </c>
      <c r="E58" s="141">
        <f>'LAUS File'!J213</f>
        <v>0</v>
      </c>
      <c r="G58" s="142" t="s">
        <v>739</v>
      </c>
      <c r="H58" s="144">
        <f>'LAUS File'!J434</f>
        <v>0</v>
      </c>
      <c r="I58" s="144">
        <f>'LAUS File'!J435</f>
        <v>0</v>
      </c>
      <c r="J58" s="144">
        <f>'LAUS File'!J436</f>
        <v>0</v>
      </c>
      <c r="K58" s="141">
        <f>'LAUS File'!J437</f>
        <v>0</v>
      </c>
      <c r="L58" s="92"/>
    </row>
    <row r="59" spans="1:14" ht="11.4" customHeight="1">
      <c r="A59" s="139" t="s">
        <v>697</v>
      </c>
      <c r="B59" s="140">
        <f>'LAUS File'!J226</f>
        <v>0</v>
      </c>
      <c r="C59" s="140">
        <f>'LAUS File'!J227</f>
        <v>0</v>
      </c>
      <c r="D59" s="140">
        <f>'LAUS File'!J228</f>
        <v>0</v>
      </c>
      <c r="E59" s="141">
        <f>'LAUS File'!J229</f>
        <v>0</v>
      </c>
      <c r="G59" s="142" t="s">
        <v>741</v>
      </c>
      <c r="H59" s="144">
        <f>'LAUS File'!J442</f>
        <v>0</v>
      </c>
      <c r="I59" s="144">
        <f>'LAUS File'!J443</f>
        <v>0</v>
      </c>
      <c r="J59" s="144">
        <f>'LAUS File'!J444</f>
        <v>0</v>
      </c>
      <c r="K59" s="141">
        <f>'LAUS File'!J445</f>
        <v>0</v>
      </c>
      <c r="L59" s="92"/>
    </row>
    <row r="60" spans="1:14" ht="11.4" customHeight="1">
      <c r="A60" s="139" t="s">
        <v>698</v>
      </c>
      <c r="B60" s="140">
        <f>'LAUS File'!J230</f>
        <v>0</v>
      </c>
      <c r="C60" s="140">
        <f>'LAUS File'!J231</f>
        <v>0</v>
      </c>
      <c r="D60" s="140">
        <f>'LAUS File'!J232</f>
        <v>0</v>
      </c>
      <c r="E60" s="141">
        <f>'LAUS File'!J233</f>
        <v>0</v>
      </c>
      <c r="G60" s="142" t="s">
        <v>746</v>
      </c>
      <c r="H60" s="144">
        <f>'LAUS File'!J466</f>
        <v>0</v>
      </c>
      <c r="I60" s="144">
        <f>'LAUS File'!J467</f>
        <v>0</v>
      </c>
      <c r="J60" s="144">
        <f>'LAUS File'!J468</f>
        <v>0</v>
      </c>
      <c r="K60" s="141">
        <f>'LAUS File'!J469</f>
        <v>0</v>
      </c>
      <c r="L60" s="92"/>
    </row>
    <row r="61" spans="1:14" ht="11.4" customHeight="1">
      <c r="A61" s="139" t="s">
        <v>161</v>
      </c>
      <c r="B61" s="140">
        <f>'LAUS File'!J234</f>
        <v>0</v>
      </c>
      <c r="C61" s="140">
        <f>'LAUS File'!J235</f>
        <v>0</v>
      </c>
      <c r="D61" s="140">
        <f>'LAUS File'!J236</f>
        <v>0</v>
      </c>
      <c r="E61" s="141">
        <f>'LAUS File'!J237</f>
        <v>0</v>
      </c>
      <c r="G61" s="142" t="s">
        <v>781</v>
      </c>
      <c r="H61" s="144">
        <f>'LAUS File'!J630</f>
        <v>0</v>
      </c>
      <c r="I61" s="144">
        <f>'LAUS File'!J631</f>
        <v>0</v>
      </c>
      <c r="J61" s="144">
        <f>'LAUS File'!J632</f>
        <v>0</v>
      </c>
      <c r="K61" s="141">
        <f>'LAUS File'!J633</f>
        <v>0</v>
      </c>
      <c r="L61" s="92"/>
    </row>
    <row r="62" spans="1:14" ht="11.4" customHeight="1">
      <c r="A62" s="139" t="s">
        <v>699</v>
      </c>
      <c r="B62" s="140">
        <f>'LAUS File'!J238</f>
        <v>0</v>
      </c>
      <c r="C62" s="140">
        <f>'LAUS File'!J239</f>
        <v>0</v>
      </c>
      <c r="D62" s="140">
        <f>'LAUS File'!J240</f>
        <v>0</v>
      </c>
      <c r="E62" s="141">
        <f>'LAUS File'!J241</f>
        <v>0</v>
      </c>
      <c r="G62" s="142" t="s">
        <v>788</v>
      </c>
      <c r="H62" s="144">
        <f>'LAUS File'!J662</f>
        <v>0</v>
      </c>
      <c r="I62" s="144">
        <f>'LAUS File'!J663</f>
        <v>0</v>
      </c>
      <c r="J62" s="144">
        <f>'LAUS File'!J664</f>
        <v>0</v>
      </c>
      <c r="K62" s="141">
        <f>'LAUS File'!J665</f>
        <v>0</v>
      </c>
      <c r="L62" s="92"/>
    </row>
    <row r="63" spans="1:14" ht="11.4" customHeight="1">
      <c r="A63" s="139" t="s">
        <v>700</v>
      </c>
      <c r="B63" s="140">
        <f>'LAUS File'!J246</f>
        <v>0</v>
      </c>
      <c r="C63" s="140">
        <f>'LAUS File'!J247</f>
        <v>0</v>
      </c>
      <c r="D63" s="140">
        <f>'LAUS File'!J248</f>
        <v>0</v>
      </c>
      <c r="E63" s="141">
        <f>'LAUS File'!J249</f>
        <v>0</v>
      </c>
      <c r="G63" s="142" t="s">
        <v>796</v>
      </c>
      <c r="H63" s="144">
        <f>'LAUS File'!J706</f>
        <v>0</v>
      </c>
      <c r="I63" s="144">
        <f>'LAUS File'!J707</f>
        <v>0</v>
      </c>
      <c r="J63" s="144">
        <f>'LAUS File'!J708</f>
        <v>0</v>
      </c>
      <c r="K63" s="141">
        <f>'LAUS File'!J709</f>
        <v>0</v>
      </c>
      <c r="L63" s="92"/>
      <c r="N63" s="96"/>
    </row>
    <row r="64" spans="1:14" ht="11.4" customHeight="1">
      <c r="A64" s="139" t="s">
        <v>702</v>
      </c>
      <c r="B64" s="140">
        <f>'LAUS File'!J254</f>
        <v>0</v>
      </c>
      <c r="C64" s="140">
        <f>'LAUS File'!J255</f>
        <v>0</v>
      </c>
      <c r="D64" s="140">
        <f>'LAUS File'!J256</f>
        <v>0</v>
      </c>
      <c r="E64" s="141">
        <f>'LAUS File'!J257</f>
        <v>0</v>
      </c>
      <c r="H64" s="87"/>
      <c r="I64" s="87"/>
      <c r="J64" s="87"/>
      <c r="K64" s="91"/>
      <c r="L64" s="92"/>
      <c r="N64" s="96"/>
    </row>
    <row r="65" spans="1:14" ht="11.4" customHeight="1">
      <c r="A65" s="139" t="s">
        <v>704</v>
      </c>
      <c r="B65" s="140">
        <f>'LAUS File'!J262</f>
        <v>0</v>
      </c>
      <c r="C65" s="140">
        <f>'LAUS File'!J263</f>
        <v>0</v>
      </c>
      <c r="D65" s="140">
        <f>'LAUS File'!J264</f>
        <v>0</v>
      </c>
      <c r="E65" s="141">
        <f>'LAUS File'!J265</f>
        <v>0</v>
      </c>
      <c r="H65" s="87"/>
      <c r="I65" s="87"/>
      <c r="J65" s="87"/>
      <c r="K65" s="91"/>
      <c r="L65" s="92"/>
      <c r="N65" s="96"/>
    </row>
    <row r="66" spans="1:14" ht="11.4" customHeight="1">
      <c r="A66" s="139" t="s">
        <v>708</v>
      </c>
      <c r="B66" s="140">
        <f>'LAUS File'!J282</f>
        <v>0</v>
      </c>
      <c r="C66" s="140">
        <f>'LAUS File'!J283</f>
        <v>0</v>
      </c>
      <c r="D66" s="140">
        <f>'LAUS File'!J284</f>
        <v>0</v>
      </c>
      <c r="E66" s="141">
        <f>'LAUS File'!J285</f>
        <v>0</v>
      </c>
      <c r="H66" s="87"/>
      <c r="I66" s="87"/>
      <c r="J66" s="87"/>
      <c r="K66" s="91"/>
      <c r="L66" s="92"/>
      <c r="N66" s="96"/>
    </row>
    <row r="67" spans="1:14" ht="11.4" customHeight="1">
      <c r="A67" s="139" t="s">
        <v>158</v>
      </c>
      <c r="B67" s="140">
        <f>'LAUS File'!J294</f>
        <v>0</v>
      </c>
      <c r="C67" s="140">
        <f>'LAUS File'!J295</f>
        <v>0</v>
      </c>
      <c r="D67" s="140">
        <f>'LAUS File'!J296</f>
        <v>0</v>
      </c>
      <c r="E67" s="141">
        <f>'LAUS File'!J297</f>
        <v>0</v>
      </c>
      <c r="H67" s="96"/>
      <c r="I67" s="96"/>
      <c r="J67" s="96"/>
      <c r="K67" s="96"/>
      <c r="L67" s="96"/>
      <c r="N67" s="96"/>
    </row>
    <row r="68" spans="1:14" ht="11.4" customHeight="1">
      <c r="A68" s="77"/>
      <c r="B68" s="87"/>
      <c r="C68" s="87"/>
      <c r="D68" s="87"/>
      <c r="E68" s="88"/>
      <c r="H68" s="96"/>
      <c r="I68" s="96"/>
      <c r="J68" s="96"/>
      <c r="K68" s="96"/>
      <c r="L68" s="96"/>
      <c r="N68" s="96"/>
    </row>
    <row r="69" spans="1:14" ht="11.4" customHeight="1">
      <c r="A69" s="90"/>
      <c r="B69" s="87"/>
      <c r="C69" s="87"/>
      <c r="D69" s="87"/>
      <c r="E69" s="88"/>
      <c r="H69" s="96"/>
      <c r="I69" s="96"/>
      <c r="J69" s="96"/>
      <c r="K69" s="97"/>
      <c r="L69" s="97"/>
      <c r="N69" s="96"/>
    </row>
    <row r="70" spans="1:14" ht="11.4" customHeight="1">
      <c r="A70" s="90"/>
      <c r="B70" s="87"/>
      <c r="C70" s="87"/>
      <c r="D70" s="87"/>
      <c r="E70" s="88"/>
      <c r="H70" s="96"/>
      <c r="I70" s="96"/>
      <c r="J70" s="96"/>
      <c r="K70" s="97"/>
      <c r="L70" s="97"/>
    </row>
    <row r="71" spans="1:14" ht="11.4" customHeight="1">
      <c r="A71" s="90"/>
      <c r="B71" s="87"/>
      <c r="C71" s="87"/>
      <c r="D71" s="87"/>
      <c r="E71" s="88"/>
      <c r="H71" s="96"/>
      <c r="I71" s="96"/>
      <c r="J71" s="96"/>
      <c r="K71" s="97"/>
      <c r="L71" s="97"/>
    </row>
    <row r="72" spans="1:14" ht="11.4" customHeight="1">
      <c r="A72" s="90"/>
      <c r="B72" s="87"/>
      <c r="C72" s="87"/>
      <c r="D72" s="87"/>
      <c r="E72" s="88"/>
      <c r="H72" s="96"/>
      <c r="I72" s="96"/>
      <c r="J72" s="96"/>
      <c r="K72" s="97"/>
      <c r="L72" s="97"/>
    </row>
    <row r="73" spans="1:14" ht="11.4" customHeight="1">
      <c r="A73" s="90"/>
      <c r="B73" s="87"/>
      <c r="C73" s="87"/>
      <c r="D73" s="87"/>
      <c r="E73" s="88"/>
      <c r="H73" s="96"/>
      <c r="I73" s="96"/>
      <c r="J73" s="96"/>
      <c r="K73" s="97"/>
      <c r="L73" s="97"/>
    </row>
    <row r="74" spans="1:14" ht="11.4" customHeight="1">
      <c r="A74" s="77"/>
      <c r="B74" s="87"/>
      <c r="C74" s="87"/>
      <c r="D74" s="87"/>
      <c r="E74" s="88"/>
      <c r="H74" s="96"/>
      <c r="I74" s="96"/>
      <c r="J74" s="96"/>
      <c r="K74" s="96"/>
      <c r="L74" s="96"/>
    </row>
    <row r="75" spans="1:14" ht="5.15" customHeight="1">
      <c r="A75" s="77"/>
      <c r="B75" s="98"/>
      <c r="C75" s="98"/>
      <c r="D75" s="98"/>
      <c r="E75" s="91"/>
      <c r="G75" s="96" t="s">
        <v>579</v>
      </c>
      <c r="H75" s="96"/>
      <c r="I75" s="96"/>
      <c r="J75" s="96"/>
      <c r="K75" s="96"/>
      <c r="L75" s="96"/>
    </row>
    <row r="76" spans="1:14" ht="11.15" customHeight="1">
      <c r="A76" s="58" t="s">
        <v>568</v>
      </c>
      <c r="B76" s="58"/>
      <c r="C76" s="58"/>
      <c r="D76" s="58"/>
      <c r="E76" s="59"/>
      <c r="F76" s="60" t="s">
        <v>580</v>
      </c>
      <c r="G76" s="58"/>
      <c r="H76" s="58"/>
      <c r="I76" s="58"/>
      <c r="J76" s="58"/>
      <c r="K76" s="61" t="str">
        <f>K1</f>
        <v>Technical Contact (860)263-6293</v>
      </c>
      <c r="L76" s="61"/>
    </row>
    <row r="77" spans="1:14" ht="11.15" customHeight="1">
      <c r="A77" s="58" t="s">
        <v>5</v>
      </c>
      <c r="B77" s="58"/>
      <c r="C77" s="58"/>
      <c r="D77" s="58"/>
      <c r="E77" s="59"/>
      <c r="F77" s="58"/>
      <c r="G77" s="58"/>
      <c r="H77" s="58"/>
      <c r="I77" s="58"/>
      <c r="J77" s="61" t="s">
        <v>571</v>
      </c>
      <c r="K77" s="59"/>
      <c r="L77" s="59"/>
    </row>
    <row r="78" spans="1:14" ht="11.15" customHeight="1">
      <c r="A78" s="63" t="s">
        <v>572</v>
      </c>
      <c r="B78" s="58"/>
      <c r="C78" s="58"/>
      <c r="D78" s="58"/>
      <c r="E78" s="59"/>
      <c r="F78" s="58"/>
      <c r="G78" s="58"/>
      <c r="H78" s="58"/>
      <c r="I78" s="58"/>
      <c r="J78" s="58"/>
      <c r="K78" s="64" t="s">
        <v>573</v>
      </c>
      <c r="L78" s="64"/>
    </row>
    <row r="79" spans="1:14" ht="25">
      <c r="A79" s="158" t="s">
        <v>214</v>
      </c>
      <c r="B79" s="158"/>
      <c r="C79" s="158"/>
      <c r="D79" s="158"/>
      <c r="E79" s="158"/>
      <c r="F79" s="158"/>
      <c r="G79" s="158"/>
      <c r="H79" s="158"/>
      <c r="I79" s="158"/>
      <c r="J79" s="158"/>
      <c r="K79" s="158"/>
      <c r="L79" s="65"/>
    </row>
    <row r="80" spans="1:14" s="67" customFormat="1" ht="12.9" customHeight="1">
      <c r="A80" s="165" t="s">
        <v>574</v>
      </c>
      <c r="B80" s="165"/>
      <c r="C80" s="165"/>
      <c r="D80" s="165"/>
      <c r="E80" s="165"/>
      <c r="F80" s="165"/>
      <c r="G80" s="165"/>
      <c r="H80" s="165"/>
      <c r="I80" s="165"/>
      <c r="J80" s="165"/>
      <c r="K80" s="165"/>
      <c r="L80" s="66"/>
    </row>
    <row r="81" spans="1:12" ht="12.9" customHeight="1">
      <c r="A81" s="166" t="s">
        <v>575</v>
      </c>
      <c r="B81" s="166"/>
      <c r="C81" s="166"/>
      <c r="D81" s="166"/>
      <c r="E81" s="166"/>
      <c r="F81" s="166"/>
      <c r="G81" s="166"/>
      <c r="H81" s="166"/>
      <c r="I81" s="166"/>
      <c r="J81" s="166"/>
      <c r="K81" s="166"/>
      <c r="L81" s="68"/>
    </row>
    <row r="82" spans="1:12" ht="12" customHeight="1">
      <c r="A82" s="162" t="str">
        <f>+A7</f>
        <v>JUNE 2026</v>
      </c>
      <c r="B82" s="162"/>
      <c r="C82" s="162"/>
      <c r="D82" s="162"/>
      <c r="E82" s="162"/>
      <c r="F82" s="162"/>
      <c r="G82" s="162"/>
      <c r="H82" s="162"/>
      <c r="I82" s="162"/>
      <c r="J82" s="162"/>
      <c r="K82" s="162"/>
      <c r="L82" s="69"/>
    </row>
    <row r="83" spans="1:12" ht="5.15" customHeight="1">
      <c r="A83" s="70" t="s">
        <v>148</v>
      </c>
      <c r="B83" s="71"/>
      <c r="C83" s="71"/>
      <c r="D83" s="71"/>
      <c r="F83" s="71"/>
      <c r="G83" s="71"/>
      <c r="H83" s="71"/>
      <c r="I83" s="71"/>
      <c r="J83" s="71"/>
      <c r="K83" s="71"/>
      <c r="L83" s="71"/>
    </row>
    <row r="84" spans="1:12" ht="11.4" customHeight="1">
      <c r="A84" s="163" t="s">
        <v>576</v>
      </c>
      <c r="B84" s="163"/>
      <c r="C84" s="163"/>
      <c r="D84" s="163"/>
      <c r="E84" s="163"/>
      <c r="F84" s="163"/>
      <c r="G84" s="163"/>
      <c r="H84" s="163"/>
      <c r="I84" s="163"/>
      <c r="J84" s="163"/>
      <c r="K84" s="163"/>
      <c r="L84" s="73"/>
    </row>
    <row r="85" spans="1:12" ht="5.15" customHeight="1">
      <c r="A85" s="70" t="s">
        <v>148</v>
      </c>
      <c r="B85" s="99"/>
      <c r="C85" s="73"/>
      <c r="D85" s="100"/>
      <c r="E85" s="101"/>
      <c r="F85" s="73"/>
      <c r="G85" s="73"/>
      <c r="H85" s="73"/>
      <c r="I85" s="73"/>
      <c r="J85" s="73"/>
      <c r="K85" s="73"/>
      <c r="L85" s="73"/>
    </row>
    <row r="86" spans="1:12" s="102" customFormat="1" ht="11.4" customHeight="1">
      <c r="A86" s="74" t="s">
        <v>577</v>
      </c>
      <c r="B86" s="75" t="s">
        <v>169</v>
      </c>
      <c r="C86" s="75" t="s">
        <v>578</v>
      </c>
      <c r="D86" s="75" t="s">
        <v>168</v>
      </c>
      <c r="E86" s="76" t="s">
        <v>154</v>
      </c>
      <c r="F86" s="77"/>
      <c r="G86" s="74" t="s">
        <v>577</v>
      </c>
      <c r="H86" s="75" t="s">
        <v>169</v>
      </c>
      <c r="I86" s="75" t="s">
        <v>578</v>
      </c>
      <c r="J86" s="75" t="s">
        <v>168</v>
      </c>
      <c r="K86" s="76" t="s">
        <v>154</v>
      </c>
      <c r="L86" s="75"/>
    </row>
    <row r="87" spans="1:12" s="102" customFormat="1" ht="5.15" customHeight="1">
      <c r="A87" s="74"/>
      <c r="B87" s="75"/>
      <c r="C87" s="75"/>
      <c r="D87" s="75"/>
      <c r="E87" s="76"/>
      <c r="F87" s="77"/>
      <c r="G87" s="74"/>
      <c r="H87" s="75"/>
      <c r="I87" s="75"/>
      <c r="J87" s="75"/>
      <c r="K87" s="76"/>
      <c r="L87" s="75"/>
    </row>
    <row r="88" spans="1:12" ht="11.4" customHeight="1">
      <c r="A88" s="83" t="s">
        <v>801</v>
      </c>
      <c r="B88" s="81"/>
      <c r="C88" s="81"/>
      <c r="D88" s="81"/>
      <c r="E88" s="82"/>
      <c r="G88" s="80" t="s">
        <v>587</v>
      </c>
      <c r="H88" s="81"/>
      <c r="I88" s="81"/>
      <c r="J88" s="81"/>
      <c r="K88" s="82"/>
    </row>
    <row r="89" spans="1:12" ht="11.4" customHeight="1">
      <c r="A89" s="81"/>
      <c r="B89" s="95">
        <f>'LAUS File'!J818</f>
        <v>0</v>
      </c>
      <c r="C89" s="95">
        <f>'LAUS File'!J819</f>
        <v>0</v>
      </c>
      <c r="D89" s="95">
        <f>'LAUS File'!J820</f>
        <v>0</v>
      </c>
      <c r="E89" s="94">
        <f>'LAUS File'!J821</f>
        <v>0</v>
      </c>
      <c r="G89" s="83"/>
      <c r="H89" s="95">
        <f>'LAUS File'!J830</f>
        <v>0</v>
      </c>
      <c r="I89" s="95">
        <f>'LAUS File'!J831</f>
        <v>0</v>
      </c>
      <c r="J89" s="95">
        <f>'LAUS File'!J832</f>
        <v>0</v>
      </c>
      <c r="K89" s="94">
        <f>'LAUS File'!J833</f>
        <v>0</v>
      </c>
    </row>
    <row r="90" spans="1:12" ht="11.4" customHeight="1">
      <c r="A90" s="142" t="s">
        <v>670</v>
      </c>
      <c r="B90" s="144">
        <f>'LAUS File'!J90</f>
        <v>0</v>
      </c>
      <c r="C90" s="144">
        <f>'LAUS File'!J91</f>
        <v>0</v>
      </c>
      <c r="D90" s="144">
        <f>'LAUS File'!J92</f>
        <v>0</v>
      </c>
      <c r="E90" s="141">
        <f>'LAUS File'!J93</f>
        <v>0</v>
      </c>
      <c r="G90" s="139" t="s">
        <v>663</v>
      </c>
      <c r="H90" s="144">
        <f>'LAUS File'!J58</f>
        <v>0</v>
      </c>
      <c r="I90" s="144">
        <f>'LAUS File'!J59</f>
        <v>0</v>
      </c>
      <c r="J90" s="144">
        <f>'LAUS File'!J60</f>
        <v>0</v>
      </c>
      <c r="K90" s="141">
        <f>'LAUS File'!J61</f>
        <v>0</v>
      </c>
    </row>
    <row r="91" spans="1:12" ht="11.4" customHeight="1">
      <c r="A91" s="142" t="s">
        <v>682</v>
      </c>
      <c r="B91" s="144">
        <f>'LAUS File'!J150</f>
        <v>0</v>
      </c>
      <c r="C91" s="144">
        <f>'LAUS File'!J151</f>
        <v>0</v>
      </c>
      <c r="D91" s="144">
        <f>'LAUS File'!J152</f>
        <v>0</v>
      </c>
      <c r="E91" s="141">
        <f>'LAUS File'!J153</f>
        <v>0</v>
      </c>
      <c r="G91" s="142" t="s">
        <v>674</v>
      </c>
      <c r="H91" s="145">
        <f>'LAUS File'!J118</f>
        <v>0</v>
      </c>
      <c r="I91" s="145">
        <f>'LAUS File'!J119</f>
        <v>0</v>
      </c>
      <c r="J91" s="145">
        <f>'LAUS File'!J120</f>
        <v>0</v>
      </c>
      <c r="K91" s="141">
        <f>'LAUS File'!J121</f>
        <v>0</v>
      </c>
    </row>
    <row r="92" spans="1:12" ht="11.4" customHeight="1">
      <c r="A92" s="142" t="s">
        <v>696</v>
      </c>
      <c r="B92" s="144">
        <f>'LAUS File'!J218</f>
        <v>0</v>
      </c>
      <c r="C92" s="144">
        <f>'LAUS File'!J219</f>
        <v>0</v>
      </c>
      <c r="D92" s="144">
        <f>'LAUS File'!J220</f>
        <v>0</v>
      </c>
      <c r="E92" s="141">
        <f>'LAUS File'!J221</f>
        <v>0</v>
      </c>
      <c r="G92" s="142" t="s">
        <v>675</v>
      </c>
      <c r="H92" s="144">
        <f>'LAUS File'!J122</f>
        <v>0</v>
      </c>
      <c r="I92" s="144">
        <f>'LAUS File'!J123</f>
        <v>0</v>
      </c>
      <c r="J92" s="144">
        <f>'LAUS File'!J124</f>
        <v>0</v>
      </c>
      <c r="K92" s="141">
        <f>'LAUS File'!J125</f>
        <v>0</v>
      </c>
    </row>
    <row r="93" spans="1:12" ht="11.4" customHeight="1">
      <c r="A93" s="142" t="s">
        <v>701</v>
      </c>
      <c r="B93" s="144">
        <f>'LAUS File'!J250</f>
        <v>0</v>
      </c>
      <c r="C93" s="144">
        <f>'LAUS File'!J251</f>
        <v>0</v>
      </c>
      <c r="D93" s="144">
        <f>'LAUS File'!J252</f>
        <v>0</v>
      </c>
      <c r="E93" s="141">
        <f>'LAUS File'!J253</f>
        <v>0</v>
      </c>
      <c r="G93" s="142" t="s">
        <v>683</v>
      </c>
      <c r="H93" s="144">
        <f>'LAUS File'!J154</f>
        <v>0</v>
      </c>
      <c r="I93" s="144">
        <f>'LAUS File'!J155</f>
        <v>0</v>
      </c>
      <c r="J93" s="144">
        <f>'LAUS File'!J156</f>
        <v>0</v>
      </c>
      <c r="K93" s="141">
        <f>'LAUS File'!J157</f>
        <v>0</v>
      </c>
    </row>
    <row r="94" spans="1:12" ht="11.4" customHeight="1">
      <c r="A94" s="142" t="s">
        <v>705</v>
      </c>
      <c r="B94" s="144">
        <f>'LAUS File'!J270</f>
        <v>0</v>
      </c>
      <c r="C94" s="144">
        <f>'LAUS File'!J271</f>
        <v>0</v>
      </c>
      <c r="D94" s="144">
        <f>'LAUS File'!J272</f>
        <v>0</v>
      </c>
      <c r="E94" s="141">
        <f>'LAUS File'!J273</f>
        <v>0</v>
      </c>
      <c r="G94" s="142" t="s">
        <v>685</v>
      </c>
      <c r="H94" s="144">
        <f>'LAUS File'!J162</f>
        <v>0</v>
      </c>
      <c r="I94" s="144">
        <f>'LAUS File'!J163</f>
        <v>0</v>
      </c>
      <c r="J94" s="144">
        <f>'LAUS File'!J164</f>
        <v>0</v>
      </c>
      <c r="K94" s="141">
        <f>'LAUS File'!J165</f>
        <v>0</v>
      </c>
    </row>
    <row r="95" spans="1:12" ht="11.4" customHeight="1">
      <c r="A95" s="142" t="s">
        <v>706</v>
      </c>
      <c r="B95" s="144">
        <f>'LAUS File'!J274</f>
        <v>0</v>
      </c>
      <c r="C95" s="144">
        <f>'LAUS File'!J275</f>
        <v>0</v>
      </c>
      <c r="D95" s="144">
        <f>'LAUS File'!J276</f>
        <v>0</v>
      </c>
      <c r="E95" s="141">
        <f>'LAUS File'!J277</f>
        <v>0</v>
      </c>
      <c r="G95" s="142" t="s">
        <v>703</v>
      </c>
      <c r="H95" s="144">
        <f>'LAUS File'!J258</f>
        <v>0</v>
      </c>
      <c r="I95" s="144">
        <f>'LAUS File'!J259</f>
        <v>0</v>
      </c>
      <c r="J95" s="144">
        <f>'LAUS File'!J260</f>
        <v>0</v>
      </c>
      <c r="K95" s="141">
        <f>'LAUS File'!J261</f>
        <v>0</v>
      </c>
    </row>
    <row r="96" spans="1:12" ht="11.4" customHeight="1">
      <c r="A96" s="142" t="s">
        <v>717</v>
      </c>
      <c r="B96" s="144">
        <f>'LAUS File'!J322</f>
        <v>0</v>
      </c>
      <c r="C96" s="144">
        <f>'LAUS File'!J323</f>
        <v>0</v>
      </c>
      <c r="D96" s="144">
        <f>'LAUS File'!J324</f>
        <v>0</v>
      </c>
      <c r="E96" s="141">
        <f>'LAUS File'!J325</f>
        <v>0</v>
      </c>
      <c r="G96" s="142" t="s">
        <v>711</v>
      </c>
      <c r="H96" s="144">
        <f>'LAUS File'!J298</f>
        <v>0</v>
      </c>
      <c r="I96" s="144">
        <f>'LAUS File'!J299</f>
        <v>0</v>
      </c>
      <c r="J96" s="144">
        <f>'LAUS File'!J300</f>
        <v>0</v>
      </c>
      <c r="K96" s="141">
        <f>'LAUS File'!J301</f>
        <v>0</v>
      </c>
    </row>
    <row r="97" spans="1:11" ht="11.4" customHeight="1">
      <c r="A97" s="142" t="s">
        <v>718</v>
      </c>
      <c r="B97" s="144">
        <f>'LAUS File'!J326</f>
        <v>0</v>
      </c>
      <c r="C97" s="144">
        <f>'LAUS File'!J327</f>
        <v>0</v>
      </c>
      <c r="D97" s="144">
        <f>'LAUS File'!J328</f>
        <v>0</v>
      </c>
      <c r="E97" s="141">
        <f>'LAUS File'!J329</f>
        <v>0</v>
      </c>
      <c r="G97" s="142" t="s">
        <v>712</v>
      </c>
      <c r="H97" s="144">
        <f>'LAUS File'!J302</f>
        <v>0</v>
      </c>
      <c r="I97" s="144">
        <f>'LAUS File'!J303</f>
        <v>0</v>
      </c>
      <c r="J97" s="144">
        <f>'LAUS File'!J304</f>
        <v>0</v>
      </c>
      <c r="K97" s="141">
        <f>'LAUS File'!J305</f>
        <v>0</v>
      </c>
    </row>
    <row r="98" spans="1:11" ht="11.4" customHeight="1">
      <c r="A98" s="142" t="s">
        <v>719</v>
      </c>
      <c r="B98" s="144">
        <f>'LAUS File'!J330</f>
        <v>0</v>
      </c>
      <c r="C98" s="144">
        <f>'LAUS File'!J331</f>
        <v>0</v>
      </c>
      <c r="D98" s="144">
        <f>'LAUS File'!J332</f>
        <v>0</v>
      </c>
      <c r="E98" s="141">
        <f>'LAUS File'!J333</f>
        <v>0</v>
      </c>
      <c r="G98" s="142" t="s">
        <v>714</v>
      </c>
      <c r="H98" s="144">
        <f>'LAUS File'!J310</f>
        <v>0</v>
      </c>
      <c r="I98" s="144">
        <f>'LAUS File'!J311</f>
        <v>0</v>
      </c>
      <c r="J98" s="144">
        <f>'LAUS File'!J312</f>
        <v>0</v>
      </c>
      <c r="K98" s="141">
        <f>'LAUS File'!J313</f>
        <v>0</v>
      </c>
    </row>
    <row r="99" spans="1:11" ht="11.4" customHeight="1">
      <c r="A99" s="142" t="s">
        <v>731</v>
      </c>
      <c r="B99" s="144">
        <f>'LAUS File'!J382</f>
        <v>0</v>
      </c>
      <c r="C99" s="144">
        <f>'LAUS File'!J383</f>
        <v>0</v>
      </c>
      <c r="D99" s="144">
        <f>'LAUS File'!J384</f>
        <v>0</v>
      </c>
      <c r="E99" s="141">
        <f>'LAUS File'!J385</f>
        <v>0</v>
      </c>
      <c r="G99" s="142" t="s">
        <v>720</v>
      </c>
      <c r="H99" s="144">
        <f>'LAUS File'!J334</f>
        <v>0</v>
      </c>
      <c r="I99" s="144">
        <f>'LAUS File'!J335</f>
        <v>0</v>
      </c>
      <c r="J99" s="144">
        <f>'LAUS File'!J336</f>
        <v>0</v>
      </c>
      <c r="K99" s="141">
        <f>'LAUS File'!J337</f>
        <v>0</v>
      </c>
    </row>
    <row r="100" spans="1:11" ht="11.4" customHeight="1">
      <c r="A100" s="142" t="s">
        <v>737</v>
      </c>
      <c r="B100" s="144">
        <f>'LAUS File'!J418</f>
        <v>0</v>
      </c>
      <c r="C100" s="144">
        <f>'LAUS File'!J419</f>
        <v>0</v>
      </c>
      <c r="D100" s="144">
        <f>'LAUS File'!J420</f>
        <v>0</v>
      </c>
      <c r="E100" s="141">
        <f>'LAUS File'!J421</f>
        <v>0</v>
      </c>
      <c r="G100" s="142" t="s">
        <v>732</v>
      </c>
      <c r="H100" s="144">
        <f>'LAUS File'!J386</f>
        <v>0</v>
      </c>
      <c r="I100" s="144">
        <f>'LAUS File'!J387</f>
        <v>0</v>
      </c>
      <c r="J100" s="144">
        <f>'LAUS File'!J388</f>
        <v>0</v>
      </c>
      <c r="K100" s="141">
        <f>'LAUS File'!J389</f>
        <v>0</v>
      </c>
    </row>
    <row r="101" spans="1:11" ht="11.4" customHeight="1">
      <c r="A101" s="142" t="s">
        <v>742</v>
      </c>
      <c r="B101" s="144">
        <f>'LAUS File'!J446</f>
        <v>0</v>
      </c>
      <c r="C101" s="144">
        <f>'LAUS File'!J447</f>
        <v>0</v>
      </c>
      <c r="D101" s="144">
        <f>'LAUS File'!J448</f>
        <v>0</v>
      </c>
      <c r="E101" s="141">
        <f>'LAUS File'!J449</f>
        <v>0</v>
      </c>
      <c r="G101" s="142" t="s">
        <v>735</v>
      </c>
      <c r="H101" s="144">
        <f>'LAUS File'!J406</f>
        <v>0</v>
      </c>
      <c r="I101" s="144">
        <f>'LAUS File'!J407</f>
        <v>0</v>
      </c>
      <c r="J101" s="144">
        <f>'LAUS File'!J408</f>
        <v>0</v>
      </c>
      <c r="K101" s="141">
        <f>'LAUS File'!J409</f>
        <v>0</v>
      </c>
    </row>
    <row r="102" spans="1:11" ht="11.4" customHeight="1">
      <c r="A102" s="142" t="s">
        <v>743</v>
      </c>
      <c r="B102" s="144">
        <f>'LAUS File'!J454</f>
        <v>0</v>
      </c>
      <c r="C102" s="144">
        <f>'LAUS File'!J455</f>
        <v>0</v>
      </c>
      <c r="D102" s="144">
        <f>'LAUS File'!J456</f>
        <v>0</v>
      </c>
      <c r="E102" s="141">
        <f>'LAUS File'!J457</f>
        <v>0</v>
      </c>
      <c r="G102" s="142" t="s">
        <v>738</v>
      </c>
      <c r="H102" s="144">
        <f>'LAUS File'!J430</f>
        <v>0</v>
      </c>
      <c r="I102" s="144">
        <f>'LAUS File'!J431</f>
        <v>0</v>
      </c>
      <c r="J102" s="144">
        <f>'LAUS File'!J432</f>
        <v>0</v>
      </c>
      <c r="K102" s="141">
        <f>'LAUS File'!J433</f>
        <v>0</v>
      </c>
    </row>
    <row r="103" spans="1:11" ht="11.4" customHeight="1">
      <c r="A103" s="142" t="s">
        <v>753</v>
      </c>
      <c r="B103" s="144">
        <f>'LAUS File'!J494</f>
        <v>0</v>
      </c>
      <c r="C103" s="144">
        <f>'LAUS File'!J495</f>
        <v>0</v>
      </c>
      <c r="D103" s="144">
        <f>'LAUS File'!J496</f>
        <v>0</v>
      </c>
      <c r="E103" s="141">
        <f>'LAUS File'!J497</f>
        <v>0</v>
      </c>
      <c r="G103" s="142" t="s">
        <v>740</v>
      </c>
      <c r="H103" s="144">
        <f>'LAUS File'!J438</f>
        <v>0</v>
      </c>
      <c r="I103" s="144">
        <f>'LAUS File'!J439</f>
        <v>0</v>
      </c>
      <c r="J103" s="144">
        <f>'LAUS File'!J440</f>
        <v>0</v>
      </c>
      <c r="K103" s="141">
        <f>'LAUS File'!J441</f>
        <v>0</v>
      </c>
    </row>
    <row r="104" spans="1:11" ht="11.4" customHeight="1">
      <c r="A104" s="142" t="s">
        <v>758</v>
      </c>
      <c r="B104" s="144">
        <f>'LAUS File'!J522</f>
        <v>0</v>
      </c>
      <c r="C104" s="144">
        <f>'LAUS File'!J523</f>
        <v>0</v>
      </c>
      <c r="D104" s="144">
        <f>'LAUS File'!J524</f>
        <v>0</v>
      </c>
      <c r="E104" s="141">
        <f>'LAUS File'!J525</f>
        <v>0</v>
      </c>
      <c r="G104" s="142" t="s">
        <v>757</v>
      </c>
      <c r="H104" s="144">
        <f>'LAUS File'!J518</f>
        <v>0</v>
      </c>
      <c r="I104" s="144">
        <f>'LAUS File'!J519</f>
        <v>0</v>
      </c>
      <c r="J104" s="144">
        <f>'LAUS File'!J520</f>
        <v>0</v>
      </c>
      <c r="K104" s="141">
        <f>'LAUS File'!J521</f>
        <v>0</v>
      </c>
    </row>
    <row r="105" spans="1:11" ht="11.4" customHeight="1">
      <c r="A105" s="142" t="s">
        <v>770</v>
      </c>
      <c r="B105" s="144">
        <f>'LAUS File'!J570</f>
        <v>0</v>
      </c>
      <c r="C105" s="144">
        <f>'LAUS File'!J571</f>
        <v>0</v>
      </c>
      <c r="D105" s="144">
        <f>'LAUS File'!J572</f>
        <v>0</v>
      </c>
      <c r="E105" s="141">
        <f>'LAUS File'!J573</f>
        <v>0</v>
      </c>
      <c r="G105" s="142" t="s">
        <v>759</v>
      </c>
      <c r="H105" s="144">
        <f>'LAUS File'!J526</f>
        <v>0</v>
      </c>
      <c r="I105" s="144">
        <f>'LAUS File'!J527</f>
        <v>0</v>
      </c>
      <c r="J105" s="144">
        <f>'LAUS File'!J528</f>
        <v>0</v>
      </c>
      <c r="K105" s="141">
        <f>'LAUS File'!J529</f>
        <v>0</v>
      </c>
    </row>
    <row r="106" spans="1:11" ht="11.4" customHeight="1">
      <c r="A106" s="142" t="s">
        <v>773</v>
      </c>
      <c r="B106" s="144">
        <f>'LAUS File'!J586</f>
        <v>0</v>
      </c>
      <c r="C106" s="144">
        <f>'LAUS File'!J587</f>
        <v>0</v>
      </c>
      <c r="D106" s="144">
        <f>'LAUS File'!J588</f>
        <v>0</v>
      </c>
      <c r="E106" s="141">
        <f>'LAUS File'!J589</f>
        <v>0</v>
      </c>
      <c r="G106" s="142" t="s">
        <v>763</v>
      </c>
      <c r="H106" s="144">
        <f>'LAUS File'!J538</f>
        <v>0</v>
      </c>
      <c r="I106" s="144">
        <f>'LAUS File'!J539</f>
        <v>0</v>
      </c>
      <c r="J106" s="144">
        <f>'LAUS File'!J540</f>
        <v>0</v>
      </c>
      <c r="K106" s="141">
        <f>'LAUS File'!J541</f>
        <v>0</v>
      </c>
    </row>
    <row r="107" spans="1:11" ht="11.4" customHeight="1">
      <c r="A107" s="142" t="s">
        <v>784</v>
      </c>
      <c r="B107" s="144">
        <f>'LAUS File'!J646</f>
        <v>0</v>
      </c>
      <c r="C107" s="144">
        <f>'LAUS File'!J647</f>
        <v>0</v>
      </c>
      <c r="D107" s="144">
        <f>'LAUS File'!J648</f>
        <v>0</v>
      </c>
      <c r="E107" s="141">
        <f>'LAUS File'!J649</f>
        <v>0</v>
      </c>
      <c r="G107" s="142" t="s">
        <v>162</v>
      </c>
      <c r="H107" s="144">
        <f>'LAUS File'!J610</f>
        <v>0</v>
      </c>
      <c r="I107" s="144">
        <f>'LAUS File'!J611</f>
        <v>0</v>
      </c>
      <c r="J107" s="144">
        <f>'LAUS File'!J612</f>
        <v>0</v>
      </c>
      <c r="K107" s="141">
        <f>'LAUS File'!J613</f>
        <v>0</v>
      </c>
    </row>
    <row r="108" spans="1:11" ht="11.4" customHeight="1">
      <c r="A108" s="139" t="s">
        <v>792</v>
      </c>
      <c r="B108" s="144">
        <f>'LAUS File'!J690</f>
        <v>0</v>
      </c>
      <c r="C108" s="144">
        <f>'LAUS File'!J691</f>
        <v>0</v>
      </c>
      <c r="D108" s="144">
        <f>'LAUS File'!J692</f>
        <v>0</v>
      </c>
      <c r="E108" s="141">
        <f>'LAUS File'!J693</f>
        <v>0</v>
      </c>
      <c r="G108" s="142" t="s">
        <v>782</v>
      </c>
      <c r="H108" s="144">
        <f>'LAUS File'!J634</f>
        <v>0</v>
      </c>
      <c r="I108" s="144">
        <f>'LAUS File'!J635</f>
        <v>0</v>
      </c>
      <c r="J108" s="144">
        <f>'LAUS File'!J636</f>
        <v>0</v>
      </c>
      <c r="K108" s="141">
        <f>'LAUS File'!J637</f>
        <v>0</v>
      </c>
    </row>
    <row r="109" spans="1:11" ht="11.4" customHeight="1">
      <c r="A109" s="77"/>
      <c r="B109" s="98"/>
      <c r="C109" s="98"/>
      <c r="D109" s="98"/>
      <c r="E109" s="91"/>
      <c r="G109" s="142" t="s">
        <v>783</v>
      </c>
      <c r="H109" s="144">
        <f>'LAUS File'!J638</f>
        <v>0</v>
      </c>
      <c r="I109" s="144">
        <f>'LAUS File'!J639</f>
        <v>0</v>
      </c>
      <c r="J109" s="144">
        <f>'LAUS File'!J640</f>
        <v>0</v>
      </c>
      <c r="K109" s="141">
        <f>'LAUS File'!J641</f>
        <v>0</v>
      </c>
    </row>
    <row r="110" spans="1:11" ht="11.4" customHeight="1">
      <c r="G110" s="142" t="s">
        <v>791</v>
      </c>
      <c r="H110" s="144">
        <f>'LAUS File'!J686</f>
        <v>0</v>
      </c>
      <c r="I110" s="144">
        <f>'LAUS File'!J687</f>
        <v>0</v>
      </c>
      <c r="J110" s="144">
        <f>'LAUS File'!J688</f>
        <v>0</v>
      </c>
      <c r="K110" s="141">
        <f>'LAUS File'!J689</f>
        <v>0</v>
      </c>
    </row>
    <row r="111" spans="1:11" ht="11.4" customHeight="1">
      <c r="A111" s="83" t="s">
        <v>803</v>
      </c>
      <c r="B111" s="95"/>
      <c r="C111" s="95"/>
      <c r="D111" s="95"/>
      <c r="E111" s="94"/>
    </row>
    <row r="112" spans="1:11" ht="11.4" customHeight="1">
      <c r="A112" s="83"/>
      <c r="B112" s="95">
        <f>'LAUS File'!J798</f>
        <v>0</v>
      </c>
      <c r="C112" s="95">
        <f>'LAUS File'!J799</f>
        <v>0</v>
      </c>
      <c r="D112" s="95">
        <f>'LAUS File'!J800</f>
        <v>0</v>
      </c>
      <c r="E112" s="94">
        <f>'LAUS File'!J801</f>
        <v>0</v>
      </c>
    </row>
    <row r="113" spans="1:12" ht="11.4" customHeight="1">
      <c r="A113" s="142" t="s">
        <v>661</v>
      </c>
      <c r="B113" s="140">
        <f>'LAUS File'!J50</f>
        <v>0</v>
      </c>
      <c r="C113" s="140">
        <f>'LAUS File'!J51</f>
        <v>0</v>
      </c>
      <c r="D113" s="140">
        <f>'LAUS File'!J52</f>
        <v>0</v>
      </c>
      <c r="E113" s="129">
        <f>'LAUS File'!J53</f>
        <v>0</v>
      </c>
      <c r="G113" s="80" t="s">
        <v>802</v>
      </c>
      <c r="H113" s="81"/>
      <c r="I113" s="81"/>
      <c r="J113" s="81"/>
      <c r="K113" s="82"/>
    </row>
    <row r="114" spans="1:12" ht="11.4" customHeight="1">
      <c r="A114" s="142" t="s">
        <v>673</v>
      </c>
      <c r="B114" s="140">
        <f>'LAUS File'!J114</f>
        <v>0</v>
      </c>
      <c r="C114" s="140">
        <f>'LAUS File'!J115</f>
        <v>0</v>
      </c>
      <c r="D114" s="140">
        <f>'LAUS File'!J116</f>
        <v>0</v>
      </c>
      <c r="E114" s="141">
        <f>'LAUS File'!J117</f>
        <v>0</v>
      </c>
      <c r="G114" s="81"/>
      <c r="H114" s="95">
        <f>'LAUS File'!J822</f>
        <v>0</v>
      </c>
      <c r="I114" s="95">
        <f>'LAUS File'!J823</f>
        <v>0</v>
      </c>
      <c r="J114" s="95">
        <f>'LAUS File'!J824</f>
        <v>0</v>
      </c>
      <c r="K114" s="94">
        <f>'LAUS File'!J825</f>
        <v>0</v>
      </c>
    </row>
    <row r="115" spans="1:12" ht="11.4" customHeight="1">
      <c r="A115" s="142" t="s">
        <v>676</v>
      </c>
      <c r="B115" s="140">
        <f>'LAUS File'!J126</f>
        <v>0</v>
      </c>
      <c r="C115" s="140">
        <f>'LAUS File'!J127</f>
        <v>0</v>
      </c>
      <c r="D115" s="140">
        <f>'LAUS File'!J128</f>
        <v>0</v>
      </c>
      <c r="E115" s="141">
        <f>'LAUS File'!J129</f>
        <v>0</v>
      </c>
      <c r="G115" s="139" t="s">
        <v>660</v>
      </c>
      <c r="H115" s="144">
        <f>'LAUS File'!J46</f>
        <v>0</v>
      </c>
      <c r="I115" s="144">
        <f>'LAUS File'!J47</f>
        <v>0</v>
      </c>
      <c r="J115" s="144">
        <f>'LAUS File'!J48</f>
        <v>0</v>
      </c>
      <c r="K115" s="141">
        <f>'LAUS File'!J49</f>
        <v>0</v>
      </c>
    </row>
    <row r="116" spans="1:12" ht="11.4" customHeight="1">
      <c r="A116" s="142" t="s">
        <v>678</v>
      </c>
      <c r="B116" s="140">
        <f>'LAUS File'!J134</f>
        <v>0</v>
      </c>
      <c r="C116" s="140">
        <f>'LAUS File'!J135</f>
        <v>0</v>
      </c>
      <c r="D116" s="140">
        <f>'LAUS File'!J136</f>
        <v>0</v>
      </c>
      <c r="E116" s="141">
        <f>'LAUS File'!J137</f>
        <v>0</v>
      </c>
      <c r="G116" s="139" t="s">
        <v>664</v>
      </c>
      <c r="H116" s="144">
        <f>'LAUS File'!J62</f>
        <v>0</v>
      </c>
      <c r="I116" s="144">
        <f>'LAUS File'!J63</f>
        <v>0</v>
      </c>
      <c r="J116" s="144">
        <f>'LAUS File'!J64</f>
        <v>0</v>
      </c>
      <c r="K116" s="141">
        <f>'LAUS File'!J65</f>
        <v>0</v>
      </c>
    </row>
    <row r="117" spans="1:12" ht="11.4" customHeight="1">
      <c r="A117" s="142" t="s">
        <v>690</v>
      </c>
      <c r="B117" s="140">
        <f>'LAUS File'!J194</f>
        <v>0</v>
      </c>
      <c r="C117" s="140">
        <f>'LAUS File'!J195</f>
        <v>0</v>
      </c>
      <c r="D117" s="140">
        <f>'LAUS File'!J196</f>
        <v>0</v>
      </c>
      <c r="E117" s="141">
        <f>'LAUS File'!J197</f>
        <v>0</v>
      </c>
      <c r="G117" s="139" t="s">
        <v>667</v>
      </c>
      <c r="H117" s="144">
        <f>'LAUS File'!J78</f>
        <v>0</v>
      </c>
      <c r="I117" s="144">
        <f>'LAUS File'!J79</f>
        <v>0</v>
      </c>
      <c r="J117" s="144">
        <f>'LAUS File'!J80</f>
        <v>0</v>
      </c>
      <c r="K117" s="141">
        <f>'LAUS File'!J81</f>
        <v>0</v>
      </c>
    </row>
    <row r="118" spans="1:12" ht="11.4" customHeight="1">
      <c r="A118" s="142" t="s">
        <v>710</v>
      </c>
      <c r="B118" s="140">
        <f>'LAUS File'!J290</f>
        <v>0</v>
      </c>
      <c r="C118" s="140">
        <f>'LAUS File'!J291</f>
        <v>0</v>
      </c>
      <c r="D118" s="140">
        <f>'LAUS File'!J292</f>
        <v>0</v>
      </c>
      <c r="E118" s="141">
        <f>'LAUS File'!J293</f>
        <v>0</v>
      </c>
      <c r="G118" s="139" t="s">
        <v>672</v>
      </c>
      <c r="H118" s="144">
        <f>'LAUS File'!J106</f>
        <v>0</v>
      </c>
      <c r="I118" s="144">
        <f>'LAUS File'!J107</f>
        <v>0</v>
      </c>
      <c r="J118" s="144">
        <f>'LAUS File'!J108</f>
        <v>0</v>
      </c>
      <c r="K118" s="141">
        <f>'LAUS File'!J109</f>
        <v>0</v>
      </c>
    </row>
    <row r="119" spans="1:12" ht="11.4" customHeight="1">
      <c r="A119" s="142" t="s">
        <v>715</v>
      </c>
      <c r="B119" s="140">
        <f>'LAUS File'!J314</f>
        <v>0</v>
      </c>
      <c r="C119" s="140">
        <f>'LAUS File'!J315</f>
        <v>0</v>
      </c>
      <c r="D119" s="140">
        <f>'LAUS File'!J316</f>
        <v>0</v>
      </c>
      <c r="E119" s="141">
        <f>'LAUS File'!J317</f>
        <v>0</v>
      </c>
      <c r="G119" s="142" t="s">
        <v>679</v>
      </c>
      <c r="H119" s="144">
        <f>'LAUS File'!J138</f>
        <v>0</v>
      </c>
      <c r="I119" s="144">
        <f>'LAUS File'!J139</f>
        <v>0</v>
      </c>
      <c r="J119" s="144">
        <f>'LAUS File'!J140</f>
        <v>0</v>
      </c>
      <c r="K119" s="141">
        <f>'LAUS File'!J141</f>
        <v>0</v>
      </c>
    </row>
    <row r="120" spans="1:12" ht="11.4" customHeight="1">
      <c r="A120" s="142" t="s">
        <v>748</v>
      </c>
      <c r="B120" s="140">
        <f>'LAUS File'!J474</f>
        <v>0</v>
      </c>
      <c r="C120" s="140">
        <f>'LAUS File'!J475</f>
        <v>0</v>
      </c>
      <c r="D120" s="140">
        <f>'LAUS File'!J476</f>
        <v>0</v>
      </c>
      <c r="E120" s="141">
        <f>'LAUS File'!J477</f>
        <v>0</v>
      </c>
      <c r="G120" s="139" t="s">
        <v>688</v>
      </c>
      <c r="H120" s="144">
        <f>'LAUS File'!J186</f>
        <v>0</v>
      </c>
      <c r="I120" s="144">
        <f>'LAUS File'!J187</f>
        <v>0</v>
      </c>
      <c r="J120" s="144">
        <f>'LAUS File'!J188</f>
        <v>0</v>
      </c>
      <c r="K120" s="141">
        <f>'LAUS File'!J189</f>
        <v>0</v>
      </c>
    </row>
    <row r="121" spans="1:12" ht="11.4" customHeight="1">
      <c r="A121" s="142" t="s">
        <v>751</v>
      </c>
      <c r="B121" s="140">
        <f>'LAUS File'!J486</f>
        <v>0</v>
      </c>
      <c r="C121" s="140">
        <f>'LAUS File'!J487</f>
        <v>0</v>
      </c>
      <c r="D121" s="140">
        <f>'LAUS File'!J488</f>
        <v>0</v>
      </c>
      <c r="E121" s="141">
        <f>'LAUS File'!J489</f>
        <v>0</v>
      </c>
      <c r="G121" s="139" t="s">
        <v>727</v>
      </c>
      <c r="H121" s="144">
        <f>'LAUS File'!J362</f>
        <v>0</v>
      </c>
      <c r="I121" s="144">
        <f>'LAUS File'!J363</f>
        <v>0</v>
      </c>
      <c r="J121" s="144">
        <f>'LAUS File'!J364</f>
        <v>0</v>
      </c>
      <c r="K121" s="141">
        <f>'LAUS File'!J365</f>
        <v>0</v>
      </c>
    </row>
    <row r="122" spans="1:12" ht="11.4" customHeight="1">
      <c r="A122" s="142" t="s">
        <v>755</v>
      </c>
      <c r="B122" s="140">
        <f>'LAUS File'!J502</f>
        <v>0</v>
      </c>
      <c r="C122" s="140">
        <f>'LAUS File'!J503</f>
        <v>0</v>
      </c>
      <c r="D122" s="140">
        <f>'LAUS File'!J504</f>
        <v>0</v>
      </c>
      <c r="E122" s="141">
        <f>'LAUS File'!J505</f>
        <v>0</v>
      </c>
      <c r="G122" s="139" t="s">
        <v>733</v>
      </c>
      <c r="H122" s="144">
        <f>'LAUS File'!J390</f>
        <v>0</v>
      </c>
      <c r="I122" s="144">
        <f>'LAUS File'!J391</f>
        <v>0</v>
      </c>
      <c r="J122" s="144">
        <f>'LAUS File'!J392</f>
        <v>0</v>
      </c>
      <c r="K122" s="141">
        <f>'LAUS File'!J393</f>
        <v>0</v>
      </c>
      <c r="L122" s="92"/>
    </row>
    <row r="123" spans="1:12" ht="11.4" customHeight="1">
      <c r="A123" s="139" t="s">
        <v>761</v>
      </c>
      <c r="B123" s="140">
        <f>'LAUS File'!J530</f>
        <v>0</v>
      </c>
      <c r="C123" s="140">
        <f>'LAUS File'!J531</f>
        <v>0</v>
      </c>
      <c r="D123" s="140">
        <f>'LAUS File'!J532</f>
        <v>0</v>
      </c>
      <c r="E123" s="141">
        <f>'LAUS File'!J533</f>
        <v>0</v>
      </c>
      <c r="G123" s="139" t="s">
        <v>747</v>
      </c>
      <c r="H123" s="144">
        <f>'LAUS File'!J470</f>
        <v>0</v>
      </c>
      <c r="I123" s="144">
        <f>'LAUS File'!J471</f>
        <v>0</v>
      </c>
      <c r="J123" s="144">
        <f>'LAUS File'!J472</f>
        <v>0</v>
      </c>
      <c r="K123" s="141">
        <f>'LAUS File'!J473</f>
        <v>0</v>
      </c>
      <c r="L123" s="92"/>
    </row>
    <row r="124" spans="1:12" ht="11.4" customHeight="1">
      <c r="A124" s="142" t="s">
        <v>772</v>
      </c>
      <c r="B124" s="140">
        <f>'LAUS File'!J582</f>
        <v>0</v>
      </c>
      <c r="C124" s="140">
        <f>'LAUS File'!J583</f>
        <v>0</v>
      </c>
      <c r="D124" s="140">
        <f>'LAUS File'!J584</f>
        <v>0</v>
      </c>
      <c r="E124" s="141">
        <f>'LAUS File'!J585</f>
        <v>0</v>
      </c>
      <c r="G124" s="139" t="s">
        <v>750</v>
      </c>
      <c r="H124" s="144">
        <f>'LAUS File'!J482</f>
        <v>0</v>
      </c>
      <c r="I124" s="144">
        <f>'LAUS File'!J483</f>
        <v>0</v>
      </c>
      <c r="J124" s="144">
        <f>'LAUS File'!J484</f>
        <v>0</v>
      </c>
      <c r="K124" s="141">
        <f>'LAUS File'!J485</f>
        <v>0</v>
      </c>
      <c r="L124" s="92"/>
    </row>
    <row r="125" spans="1:12" ht="11.4" customHeight="1">
      <c r="A125" s="142" t="s">
        <v>776</v>
      </c>
      <c r="B125" s="140">
        <f>'LAUS File'!J602</f>
        <v>0</v>
      </c>
      <c r="C125" s="140">
        <f>'LAUS File'!J603</f>
        <v>0</v>
      </c>
      <c r="D125" s="140">
        <f>'LAUS File'!J604</f>
        <v>0</v>
      </c>
      <c r="E125" s="141">
        <f>'LAUS File'!J605</f>
        <v>0</v>
      </c>
      <c r="G125" s="139" t="s">
        <v>754</v>
      </c>
      <c r="H125" s="144">
        <f>'LAUS File'!J498</f>
        <v>0</v>
      </c>
      <c r="I125" s="144">
        <f>'LAUS File'!J499</f>
        <v>0</v>
      </c>
      <c r="J125" s="144">
        <f>'LAUS File'!J500</f>
        <v>0</v>
      </c>
      <c r="K125" s="141">
        <f>'LAUS File'!J501</f>
        <v>0</v>
      </c>
      <c r="L125" s="92"/>
    </row>
    <row r="126" spans="1:12" ht="11.4" customHeight="1">
      <c r="A126" s="142" t="s">
        <v>778</v>
      </c>
      <c r="B126" s="140">
        <f>'LAUS File'!J618</f>
        <v>0</v>
      </c>
      <c r="C126" s="140">
        <f>'LAUS File'!J619</f>
        <v>0</v>
      </c>
      <c r="D126" s="140">
        <f>'LAUS File'!J620</f>
        <v>0</v>
      </c>
      <c r="E126" s="141">
        <f>'LAUS File'!J621</f>
        <v>0</v>
      </c>
      <c r="G126" s="139" t="s">
        <v>762</v>
      </c>
      <c r="H126" s="144">
        <f>'LAUS File'!J534</f>
        <v>0</v>
      </c>
      <c r="I126" s="144">
        <f>'LAUS File'!J535</f>
        <v>0</v>
      </c>
      <c r="J126" s="144">
        <f>'LAUS File'!J536</f>
        <v>0</v>
      </c>
      <c r="K126" s="141">
        <f>'LAUS File'!J537</f>
        <v>0</v>
      </c>
      <c r="L126" s="92"/>
    </row>
    <row r="127" spans="1:12" ht="11.4" customHeight="1">
      <c r="A127" s="142" t="s">
        <v>780</v>
      </c>
      <c r="B127" s="140">
        <f>'LAUS File'!J626</f>
        <v>0</v>
      </c>
      <c r="C127" s="140">
        <f>'LAUS File'!J627</f>
        <v>0</v>
      </c>
      <c r="D127" s="140">
        <f>'LAUS File'!J628</f>
        <v>0</v>
      </c>
      <c r="E127" s="141">
        <f>'LAUS File'!J629</f>
        <v>0</v>
      </c>
      <c r="G127" s="139" t="s">
        <v>764</v>
      </c>
      <c r="H127" s="144">
        <f>'LAUS File'!J542</f>
        <v>0</v>
      </c>
      <c r="I127" s="144">
        <f>'LAUS File'!J543</f>
        <v>0</v>
      </c>
      <c r="J127" s="144">
        <f>'LAUS File'!J544</f>
        <v>0</v>
      </c>
      <c r="K127" s="141">
        <f>'LAUS File'!J545</f>
        <v>0</v>
      </c>
      <c r="L127" s="92"/>
    </row>
    <row r="128" spans="1:12" ht="11.4" customHeight="1">
      <c r="A128" s="139" t="s">
        <v>798</v>
      </c>
      <c r="B128" s="140">
        <f>'LAUS File'!J714</f>
        <v>0</v>
      </c>
      <c r="C128" s="140">
        <f>'LAUS File'!J715</f>
        <v>0</v>
      </c>
      <c r="D128" s="140">
        <f>'LAUS File'!J716</f>
        <v>0</v>
      </c>
      <c r="E128" s="141">
        <f>'LAUS File'!J717</f>
        <v>0</v>
      </c>
      <c r="G128" s="139" t="s">
        <v>767</v>
      </c>
      <c r="H128" s="144">
        <f>'LAUS File'!J558</f>
        <v>0</v>
      </c>
      <c r="I128" s="144">
        <f>'LAUS File'!J559</f>
        <v>0</v>
      </c>
      <c r="J128" s="144">
        <f>'LAUS File'!J560</f>
        <v>0</v>
      </c>
      <c r="K128" s="141">
        <f>'LAUS File'!J561</f>
        <v>0</v>
      </c>
      <c r="L128" s="92"/>
    </row>
    <row r="129" spans="1:12" ht="11.4" customHeight="1">
      <c r="G129" s="139" t="s">
        <v>775</v>
      </c>
      <c r="H129" s="144">
        <f>'LAUS File'!J598</f>
        <v>0</v>
      </c>
      <c r="I129" s="144">
        <f>'LAUS File'!J599</f>
        <v>0</v>
      </c>
      <c r="J129" s="144">
        <f>'LAUS File'!J600</f>
        <v>0</v>
      </c>
      <c r="K129" s="141">
        <f>'LAUS File'!J601</f>
        <v>0</v>
      </c>
      <c r="L129" s="92"/>
    </row>
    <row r="130" spans="1:12" ht="11.4" customHeight="1">
      <c r="G130" s="139" t="s">
        <v>160</v>
      </c>
      <c r="H130" s="144">
        <f>'LAUS File'!J642</f>
        <v>0</v>
      </c>
      <c r="I130" s="144">
        <f>'LAUS File'!J643</f>
        <v>0</v>
      </c>
      <c r="J130" s="144">
        <f>'LAUS File'!J644</f>
        <v>0</v>
      </c>
      <c r="K130" s="141">
        <f>'LAUS File'!J645</f>
        <v>0</v>
      </c>
      <c r="L130" s="92"/>
    </row>
    <row r="131" spans="1:12" ht="11.4" customHeight="1">
      <c r="G131" s="139" t="s">
        <v>785</v>
      </c>
      <c r="H131" s="144">
        <f>'LAUS File'!J650</f>
        <v>0</v>
      </c>
      <c r="I131" s="144">
        <f>'LAUS File'!J651</f>
        <v>0</v>
      </c>
      <c r="J131" s="144">
        <f>'LAUS File'!J652</f>
        <v>0</v>
      </c>
      <c r="K131" s="141">
        <f>'LAUS File'!J653</f>
        <v>0</v>
      </c>
      <c r="L131" s="92"/>
    </row>
    <row r="132" spans="1:12" ht="11.4" customHeight="1">
      <c r="A132" s="103" t="s">
        <v>581</v>
      </c>
      <c r="B132" s="104"/>
      <c r="C132" s="104"/>
      <c r="D132" s="104"/>
      <c r="E132" s="105"/>
      <c r="G132" s="139" t="s">
        <v>795</v>
      </c>
      <c r="H132" s="144">
        <f>'LAUS File'!J702</f>
        <v>0</v>
      </c>
      <c r="I132" s="144">
        <f>'LAUS File'!J703</f>
        <v>0</v>
      </c>
      <c r="J132" s="144">
        <f>'LAUS File'!J704</f>
        <v>0</v>
      </c>
      <c r="K132" s="141">
        <f>'LAUS File'!J705</f>
        <v>0</v>
      </c>
      <c r="L132" s="92"/>
    </row>
    <row r="133" spans="1:12" ht="11.4" customHeight="1">
      <c r="A133" s="106" t="s">
        <v>214</v>
      </c>
      <c r="B133" s="107">
        <f>'LAUS File'!J911</f>
        <v>0</v>
      </c>
      <c r="C133" s="107">
        <f>'LAUS File'!J912</f>
        <v>0</v>
      </c>
      <c r="D133" s="107">
        <f>'LAUS File'!J913</f>
        <v>0</v>
      </c>
      <c r="E133" s="108">
        <f>'LAUS File'!J914</f>
        <v>0</v>
      </c>
      <c r="G133" s="139" t="s">
        <v>797</v>
      </c>
      <c r="H133" s="144">
        <f>'LAUS File'!J710</f>
        <v>0</v>
      </c>
      <c r="I133" s="144">
        <f>'LAUS File'!J711</f>
        <v>0</v>
      </c>
      <c r="J133" s="144">
        <f>'LAUS File'!J712</f>
        <v>0</v>
      </c>
      <c r="K133" s="141">
        <f>'LAUS File'!J713</f>
        <v>0</v>
      </c>
      <c r="L133" s="92"/>
    </row>
    <row r="134" spans="1:12" ht="11.4" customHeight="1">
      <c r="A134" s="106" t="s">
        <v>166</v>
      </c>
      <c r="B134" s="107">
        <f>'LAUS File'!J874</f>
        <v>0</v>
      </c>
      <c r="C134" s="107">
        <f>'LAUS File'!J875</f>
        <v>0</v>
      </c>
      <c r="D134" s="107">
        <f>'LAUS File'!J876</f>
        <v>0</v>
      </c>
      <c r="E134" s="109">
        <f>'LAUS File'!J877</f>
        <v>0</v>
      </c>
    </row>
    <row r="135" spans="1:12" ht="11.25" customHeight="1">
      <c r="A135" s="106"/>
      <c r="B135" s="58"/>
      <c r="C135" s="58"/>
      <c r="D135" s="58"/>
      <c r="E135" s="110"/>
    </row>
    <row r="136" spans="1:12" ht="11.25" customHeight="1">
      <c r="A136" s="111" t="s">
        <v>582</v>
      </c>
      <c r="B136" s="112"/>
      <c r="C136" s="112"/>
      <c r="D136" s="112"/>
      <c r="E136" s="113"/>
    </row>
    <row r="137" spans="1:12" ht="11.25" customHeight="1">
      <c r="A137" s="106" t="s">
        <v>214</v>
      </c>
      <c r="B137" s="107">
        <f>'LAUS File'!J906</f>
        <v>0</v>
      </c>
      <c r="C137" s="107">
        <f>'LAUS File'!J907</f>
        <v>0</v>
      </c>
      <c r="D137" s="107">
        <f>'LAUS File'!J908</f>
        <v>0</v>
      </c>
      <c r="E137" s="109">
        <f>'LAUS File'!J909</f>
        <v>0</v>
      </c>
    </row>
    <row r="138" spans="1:12" ht="11.25" customHeight="1">
      <c r="A138" s="114" t="s">
        <v>166</v>
      </c>
      <c r="B138" s="115">
        <f>'LAUS File'!J879</f>
        <v>0</v>
      </c>
      <c r="C138" s="115">
        <f>'LAUS File'!J880</f>
        <v>0</v>
      </c>
      <c r="D138" s="115">
        <f>'LAUS File'!J881</f>
        <v>0</v>
      </c>
      <c r="E138" s="116">
        <f>'LAUS File'!J882</f>
        <v>0</v>
      </c>
    </row>
    <row r="139" spans="1:12" ht="11.25" customHeight="1">
      <c r="A139" s="90"/>
      <c r="B139" s="98"/>
      <c r="C139" s="98"/>
      <c r="D139" s="98"/>
      <c r="E139" s="91"/>
    </row>
    <row r="140" spans="1:12" ht="11.25" customHeight="1">
      <c r="A140" s="90"/>
      <c r="B140" s="98"/>
      <c r="C140" s="98"/>
      <c r="D140" s="98"/>
      <c r="E140" s="91"/>
    </row>
    <row r="141" spans="1:12" ht="11.25" customHeight="1">
      <c r="A141" s="62" t="s">
        <v>804</v>
      </c>
      <c r="C141" s="98"/>
      <c r="D141" s="98"/>
      <c r="E141" s="91"/>
    </row>
    <row r="142" spans="1:12" ht="11.25" customHeight="1">
      <c r="A142" s="62" t="s">
        <v>805</v>
      </c>
      <c r="C142" s="98"/>
      <c r="D142" s="98"/>
      <c r="E142" s="91"/>
    </row>
    <row r="143" spans="1:12" ht="11.25" customHeight="1">
      <c r="A143" s="62" t="s">
        <v>806</v>
      </c>
      <c r="C143" s="98"/>
      <c r="D143" s="98"/>
      <c r="E143" s="91"/>
    </row>
    <row r="144" spans="1:12" ht="11.25" customHeight="1">
      <c r="A144" s="90"/>
      <c r="B144" s="98"/>
      <c r="C144" s="98"/>
      <c r="D144" s="98"/>
      <c r="E144" s="91"/>
    </row>
  </sheetData>
  <mergeCells count="10">
    <mergeCell ref="A80:K80"/>
    <mergeCell ref="A81:K81"/>
    <mergeCell ref="A82:K82"/>
    <mergeCell ref="A84:K84"/>
    <mergeCell ref="A4:K4"/>
    <mergeCell ref="A5:K5"/>
    <mergeCell ref="A6:K6"/>
    <mergeCell ref="A7:K7"/>
    <mergeCell ref="A9:K9"/>
    <mergeCell ref="A79:K7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LAUS File</vt:lpstr>
      <vt:lpstr>Towns</vt:lpstr>
      <vt:lpstr>New LMAs</vt:lpstr>
      <vt:lpstr>JAN</vt:lpstr>
      <vt:lpstr>FEB</vt:lpstr>
      <vt:lpstr>MAR</vt:lpstr>
      <vt:lpstr>APR</vt:lpstr>
      <vt:lpstr>MAY</vt:lpstr>
      <vt:lpstr>JUN</vt:lpstr>
      <vt:lpstr>JUL</vt:lpstr>
      <vt:lpstr>AUG</vt:lpstr>
      <vt:lpstr>SEP</vt:lpstr>
      <vt:lpstr>OCT</vt:lpstr>
      <vt:lpstr>NOV</vt:lpstr>
      <vt:lpstr>DEC</vt:lpstr>
      <vt:lpstr>ANN AVG</vt:lpstr>
      <vt:lpstr>Sheet1</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DFP</dc:creator>
  <cp:lastModifiedBy>Velez, Nestor</cp:lastModifiedBy>
  <cp:lastPrinted>2015-03-27T15:34:22Z</cp:lastPrinted>
  <dcterms:created xsi:type="dcterms:W3CDTF">2005-03-18T21:12:58Z</dcterms:created>
  <dcterms:modified xsi:type="dcterms:W3CDTF">2026-04-07T12:38:36Z</dcterms:modified>
</cp:coreProperties>
</file>